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usotwfs01\acct\SEC Reporting\10-Ks and 10-Qs\2022\Q3'22\Support\Presentation Slides\IR Tables\"/>
    </mc:Choice>
  </mc:AlternateContent>
  <xr:revisionPtr revIDLastSave="0" documentId="13_ncr:1_{57B5811A-68D5-49FD-A6D1-6634C3BF7076}" xr6:coauthVersionLast="36" xr6:coauthVersionMax="36" xr10:uidLastSave="{00000000-0000-0000-0000-000000000000}"/>
  <bookViews>
    <workbookView xWindow="0" yWindow="0" windowWidth="3240" windowHeight="5520" tabRatio="849" xr2:uid="{00000000-000D-0000-FFFF-FFFF00000000}"/>
  </bookViews>
  <sheets>
    <sheet name="Select Financial Results QTD" sheetId="58" r:id="rId1"/>
    <sheet name="Income Statement" sheetId="59" r:id="rId2"/>
    <sheet name="Non GAAP Income Statement" sheetId="81" r:id="rId3"/>
    <sheet name="Adjusted EBITDA" sheetId="60" r:id="rId4"/>
    <sheet name="Adjusted Diluted EPS" sheetId="61" r:id="rId5"/>
    <sheet name="Wtd Avg Shares Outstanding" sheetId="71" r:id="rId6"/>
    <sheet name="Adjusted Expenses" sheetId="62" r:id="rId7"/>
    <sheet name="Free Cash Flows" sheetId="69" r:id="rId8"/>
    <sheet name="Basic &amp; Diluted EPS" sheetId="72" r:id="rId9"/>
    <sheet name="Rev by Asset Class QTD" sheetId="68" r:id="rId10"/>
    <sheet name="Fees per Million QTD" sheetId="64" r:id="rId11"/>
    <sheet name="Average Daily Volume QTD" sheetId="73" r:id="rId12"/>
  </sheets>
  <externalReferences>
    <externalReference r:id="rId13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2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2" hidden="1">#REF!</definedName>
    <definedName name="_RIV00a0a5c007f143a29210cddef92f634e" hidden="1">'Adjusted Diluted EPS'!$D:$D</definedName>
    <definedName name="_RIV00a14b6525614d6791cb4dfcf64426e4" localSheetId="2" hidden="1">#REF!</definedName>
    <definedName name="_RIV00a14b6525614d6791cb4dfcf64426e4" hidden="1">'Free Cash Flows'!$6:$6</definedName>
    <definedName name="_RIV00a8100f5fe5431d8a60eb779fe677e7" localSheetId="2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2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Statement'!$33:$33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2" hidden="1">#REF!</definedName>
    <definedName name="_RIV02c95677ed1a4f28b969e6fb49503782" hidden="1">'Select Financial Results QTD'!$21:$21</definedName>
    <definedName name="_RIV02e74aa1cfee4bd280d5b6549d7a683c" localSheetId="2" hidden="1">#REF!</definedName>
    <definedName name="_RIV02e74aa1cfee4bd280d5b6549d7a683c" hidden="1">#REF!</definedName>
    <definedName name="_RIV03011fee5f374935b20fc84934612586" localSheetId="2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2" hidden="1">#REF!</definedName>
    <definedName name="_RIV0329e35beab94282a09908f245862c2b" hidden="1">'Select Financial Results QTD'!$G:$G</definedName>
    <definedName name="_RIV034b696d9df747b0a6bc3fc86751f36d" localSheetId="2" hidden="1">#REF!</definedName>
    <definedName name="_RIV034b696d9df747b0a6bc3fc86751f36d" hidden="1">#REF!</definedName>
    <definedName name="_RIV03536ab8464a49038c6ad73e96bec9f0" localSheetId="2" hidden="1">#REF!</definedName>
    <definedName name="_RIV03536ab8464a49038c6ad73e96bec9f0" hidden="1">#REF!</definedName>
    <definedName name="_RIV03585f27b1224252a600906cd35b9772" localSheetId="2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2" hidden="1">#REF!</definedName>
    <definedName name="_RIV03e60e73fae14a51900cb7cdc6e1c250" hidden="1">'Wtd Avg Shares Outstanding'!$14:$14</definedName>
    <definedName name="_RIV03ead7bfc96041db95ac837b5a5228f1" hidden="1">#REF!</definedName>
    <definedName name="_RIV04075124f96c4c1a9523e6fdd5eadddd" hidden="1">#REF!</definedName>
    <definedName name="_RIV04075c1ad4e04b689c402c05d913fda4" localSheetId="2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2" hidden="1">#REF!</definedName>
    <definedName name="_RIV0479db76f1924b6bbd6ff1eafe8c0858" hidden="1">'Basic &amp; Diluted EPS'!$7:$7</definedName>
    <definedName name="_RIV047bf8e2f16145faa49ee8781c0678d3" localSheetId="2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2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2" hidden="1">#REF!</definedName>
    <definedName name="_RIV0522b57034ec440cb9728fb0ab72537b" hidden="1">'Basic &amp; Diluted EPS'!#REF!</definedName>
    <definedName name="_RIV052e927542f74fc29754abdce2a2f3b5" hidden="1">#REF!</definedName>
    <definedName name="_RIV0531daacb9024d3681e94aa78064dd60" localSheetId="2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2" hidden="1">#REF!</definedName>
    <definedName name="_RIV062dc89aa40b49baa8031cc85bc4f922" hidden="1">'Wtd Avg Shares Outstanding'!$C:$C</definedName>
    <definedName name="_RIV063827ac42da4879b57474197caed2e8" localSheetId="2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2" hidden="1">#REF!</definedName>
    <definedName name="_RIV0683268d177f4263ab69e44645e06786" hidden="1">'Adjusted Expenses'!#REF!</definedName>
    <definedName name="_RIV069afdd3e881456baca547c29ae80e93" localSheetId="2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2" hidden="1">#REF!</definedName>
    <definedName name="_RIV07896852a11842c5a91728e900368b58" hidden="1">'Rev by Asset Class QTD'!$18:$18</definedName>
    <definedName name="_RIV07983da9485d4f3e82c0152017205b5c" localSheetId="2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2" hidden="1">#REF!</definedName>
    <definedName name="_RIV07c0b2489eca4c27a11d49f54a8ab91c" hidden="1">'Select Financial Results QTD'!$15:$15</definedName>
    <definedName name="_RIV083140d24eee43d387241ac0e6609bb6" localSheetId="2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2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2" hidden="1">#REF!</definedName>
    <definedName name="_RIV0c15811c67ce4ab8a126fab68d159b78" hidden="1">'Free Cash Flows'!$9:$9</definedName>
    <definedName name="_RIV0c242855ebd4415fb10d3865015f876e" hidden="1">#REF!</definedName>
    <definedName name="_RIV0c543793cbd54d66b330f11b3a9d460e" hidden="1">#REF!</definedName>
    <definedName name="_RIV0c6b41476f214aa4aec3ebcc21059883" localSheetId="2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2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2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2" hidden="1">#REF!</definedName>
    <definedName name="_RIV1054a18e9b9c43d48379bc8b52e8a769" hidden="1">'Rev by Asset Class QTD'!$10:$10</definedName>
    <definedName name="_RIV1058e4bb2d93495dae484ada6b75e1ed" localSheetId="2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2" hidden="1">#REF!</definedName>
    <definedName name="_RIV11e7cca26a5f421da0d61bacb6c99ac2" hidden="1">'Basic &amp; Diluted EPS'!#REF!</definedName>
    <definedName name="_RIV11e9650fea874a93ae0f861a7e884fe1" hidden="1">#REF!</definedName>
    <definedName name="_RIV11ecab15f3254ff08a2d4e761419eb14" localSheetId="2" hidden="1">#REF!</definedName>
    <definedName name="_RIV11ecab15f3254ff08a2d4e761419eb14" hidden="1">#REF!</definedName>
    <definedName name="_RIV11f3372b0a0f4e578fd82a0598252235" localSheetId="2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2" hidden="1">#REF!</definedName>
    <definedName name="_RIV1204c407b2cf4553bf5859c53244c689" hidden="1">'Rev by Asset Class QTD'!$A:$A</definedName>
    <definedName name="_RIV120ce45d81a14a678734a0c42488f1a7" localSheetId="2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Statement'!$14:$14</definedName>
    <definedName name="_RIV12ac332db08040bd9c61edc854380928" localSheetId="2" hidden="1">#REF!</definedName>
    <definedName name="_RIV12ac332db08040bd9c61edc854380928" hidden="1">#REF!</definedName>
    <definedName name="_RIV12af116cf7ab4cd08c7935d98a534c8d" localSheetId="2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2" hidden="1">#REF!</definedName>
    <definedName name="_RIV135d9689ef134f0ea955cfe6d93f1106" hidden="1">'Basic &amp; Diluted EPS'!#REF!</definedName>
    <definedName name="_RIV1390fbbfb8b0430991b80a95e4b78d46" localSheetId="2" hidden="1">#REF!</definedName>
    <definedName name="_RIV1390fbbfb8b0430991b80a95e4b78d46" hidden="1">#REF!</definedName>
    <definedName name="_RIV13912b0a1168406483f2fe23d98f88b4" localSheetId="2" hidden="1">#REF!</definedName>
    <definedName name="_RIV13912b0a1168406483f2fe23d98f88b4" hidden="1">'Adjusted Diluted EPS'!$H:$H</definedName>
    <definedName name="_RIV13a0d99721f846e496f8fd9c9113cd61" localSheetId="2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2" hidden="1">#REF!</definedName>
    <definedName name="_RIV13bf29175551437281eb485a564f7e5c" hidden="1">'Adjusted EBITDA'!#REF!</definedName>
    <definedName name="_RIV13cc856bb24c44f3bdd6444b9f12e98f" localSheetId="2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2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Statement'!$32:$32</definedName>
    <definedName name="_RIV14b116ce88644a379bc2e91b4b742653" localSheetId="2" hidden="1">#REF!</definedName>
    <definedName name="_RIV14b116ce88644a379bc2e91b4b742653" hidden="1">#REF!</definedName>
    <definedName name="_RIV14cb0721163b4f7babce053d2cf53909" localSheetId="2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2" hidden="1">#REF!</definedName>
    <definedName name="_RIV163ef0f467694a9e887ae6a4866e8b11" hidden="1">'Basic &amp; Diluted EPS'!#REF!</definedName>
    <definedName name="_RIV1643955cf8ce4e3984f76d30c037a6cc" localSheetId="2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2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2" hidden="1">#REF!</definedName>
    <definedName name="_RIV188ba2a7c6ee4f038a3d0e2ab95e82b3" hidden="1">'Basic &amp; Diluted EPS'!#REF!</definedName>
    <definedName name="_RIV18a0160d6f654af3a1da99d02b7e0b1b" hidden="1">#REF!</definedName>
    <definedName name="_RIV18a2362f0f9e4199a39a36f9f17d01da" localSheetId="2" hidden="1">#REF!</definedName>
    <definedName name="_RIV18a2362f0f9e4199a39a36f9f17d01da" hidden="1">'Adjusted Diluted EPS'!#REF!</definedName>
    <definedName name="_RIV18d0744181cb4de481ecf9854e3e8add" localSheetId="2" hidden="1">#REF!</definedName>
    <definedName name="_RIV18d0744181cb4de481ecf9854e3e8add" hidden="1">#REF!</definedName>
    <definedName name="_RIV18d2df2c413a4410a07db1b10ef0e0ba" localSheetId="2" hidden="1">#REF!</definedName>
    <definedName name="_RIV18d2df2c413a4410a07db1b10ef0e0ba" hidden="1">#REF!</definedName>
    <definedName name="_RIV18d396b05a1f4d98a81d7c83b36fcdab" localSheetId="2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2" hidden="1">#REF!</definedName>
    <definedName name="_RIV197c7742e2a54c7ba4bf3c012f9911f6" hidden="1">'Adjusted Expenses'!#REF!</definedName>
    <definedName name="_RIV19806fb4839243aca9c54b536e5d47fe" localSheetId="2" hidden="1">#REF!</definedName>
    <definedName name="_RIV19806fb4839243aca9c54b536e5d47fe" hidden="1">'Fees per Million QTD'!#REF!</definedName>
    <definedName name="_RIV198b33c580d3462f873eee06bf89a67f" localSheetId="2" hidden="1">#REF!</definedName>
    <definedName name="_RIV198b33c580d3462f873eee06bf89a67f" hidden="1">'Adjusted Expenses'!$10:$10</definedName>
    <definedName name="_RIV198c3bbb103a46ad9e29ff9cab95997b" hidden="1">#REF!</definedName>
    <definedName name="_RIV198e5ab65c044f509b5c415ac6f936d0" hidden="1">#REF!</definedName>
    <definedName name="_RIV199ad181a5284f859304f453257196a3" localSheetId="2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2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2" hidden="1">#REF!</definedName>
    <definedName name="_RIV1acdd9bdf2c84c0c98cb8103e8d17038" hidden="1">'Basic &amp; Diluted EPS'!$4:$4</definedName>
    <definedName name="_RIV1b063d7c7df746dababc9af9e8939dee" hidden="1">#REF!</definedName>
    <definedName name="_RIV1b091ccc6ec4464f8479b09949391480" localSheetId="2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2" hidden="1">#REF!</definedName>
    <definedName name="_RIV1b42498f82074f268de10cc3e44682a7" hidden="1">'Rev by Asset Class QTD'!$E:$E</definedName>
    <definedName name="_RIV1b4549d9eecf4b3282a98f1b44e77060" localSheetId="2" hidden="1">#REF!</definedName>
    <definedName name="_RIV1b4549d9eecf4b3282a98f1b44e77060" hidden="1">'Basic &amp; Diluted EPS'!#REF!</definedName>
    <definedName name="_RIV1b7c62700098485eac3c762cdfc61b85" localSheetId="2" hidden="1">#REF!</definedName>
    <definedName name="_RIV1b7c62700098485eac3c762cdfc61b85" hidden="1">#REF!</definedName>
    <definedName name="_RIV1b7d054d3e3c4d0c81d6b7836371fe7a" localSheetId="2" hidden="1">#REF!</definedName>
    <definedName name="_RIV1b7d054d3e3c4d0c81d6b7836371fe7a" hidden="1">#REF!</definedName>
    <definedName name="_RIV1b97f58ff1fd49979c0f2debf7c2b857" localSheetId="2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2" hidden="1">#REF!</definedName>
    <definedName name="_RIV1c8709aec84b44f7b566c179b6df4473" hidden="1">'Adjusted Expenses'!#REF!</definedName>
    <definedName name="_RIV1c9c9d7d887e4f44b53d06ffda034627" hidden="1">#REF!</definedName>
    <definedName name="_RIV1cadb4b93e104a3aac53ba4356a04122" localSheetId="2" hidden="1">#REF!</definedName>
    <definedName name="_RIV1cadb4b93e104a3aac53ba4356a04122" hidden="1">'Adjusted Diluted EPS'!$F:$F</definedName>
    <definedName name="_RIV1cb27b99929148b6b32652fec1fa9d96" localSheetId="2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2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2" hidden="1">#REF!</definedName>
    <definedName name="_RIV1da400aa2a334f1aaf04df5dde1efff4" hidden="1">'Wtd Avg Shares Outstanding'!#REF!</definedName>
    <definedName name="_RIV1daa2555ed3a4deba90584f6f3196552" localSheetId="2" hidden="1">#REF!</definedName>
    <definedName name="_RIV1daa2555ed3a4deba90584f6f3196552" hidden="1">#REF!</definedName>
    <definedName name="_RIV1dd287ed0c184f329733735496e09ce0" localSheetId="2" hidden="1">#REF!</definedName>
    <definedName name="_RIV1dd287ed0c184f329733735496e09ce0" hidden="1">'Adjusted EBITDA'!#REF!</definedName>
    <definedName name="_RIV1df6313ae29649e8b6be3b25648b050e" localSheetId="2" hidden="1">#REF!</definedName>
    <definedName name="_RIV1df6313ae29649e8b6be3b25648b050e" hidden="1">#REF!</definedName>
    <definedName name="_RIV1df912018be64b68b0677728da7c5fd7" localSheetId="2" hidden="1">#REF!</definedName>
    <definedName name="_RIV1df912018be64b68b0677728da7c5fd7" hidden="1">#REF!</definedName>
    <definedName name="_RIV1e05bb6dcdcd48619688efbfa58055d4" localSheetId="2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2" hidden="1">#REF!</definedName>
    <definedName name="_RIV1e80b6bc034843dc92b3e725bdf0233d" hidden="1">'Rev by Asset Class QTD'!$K:$K</definedName>
    <definedName name="_RIV1eb29210372a484db9f7afa86e986e84" localSheetId="2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2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2" hidden="1">#REF!</definedName>
    <definedName name="_RIV213f5d21550244bb83085d75025a54af" hidden="1">'Select Financial Results QTD'!$E:$E</definedName>
    <definedName name="_RIV219216b79dbd4ba3ba11fc99d51d811b" localSheetId="2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2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2" hidden="1">#REF!</definedName>
    <definedName name="_RIV22887aa0153646a2943bc4172f64708f" hidden="1">'Select Financial Results QTD'!$F:$F</definedName>
    <definedName name="_RIV229fbedb5bee4f25a7b5d872c9168446" localSheetId="2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2" hidden="1">#REF!</definedName>
    <definedName name="_RIV24097a0b9b7e449d9f1e235af777505c" hidden="1">'Select Financial Results QTD'!$C:$C</definedName>
    <definedName name="_RIV24435bbf01c34f22af185b651a2db21b" localSheetId="2" hidden="1">#REF!</definedName>
    <definedName name="_RIV24435bbf01c34f22af185b651a2db21b" hidden="1">#REF!</definedName>
    <definedName name="_RIV247672628d4c4e6c9d1af59ad7f4bbb1" localSheetId="2" hidden="1">#REF!</definedName>
    <definedName name="_RIV247672628d4c4e6c9d1af59ad7f4bbb1" hidden="1">'Basic &amp; Diluted EPS'!#REF!</definedName>
    <definedName name="_RIV247d30b0efbc439f8f1bab692f870eb0" localSheetId="2" hidden="1">#REF!</definedName>
    <definedName name="_RIV247d30b0efbc439f8f1bab692f870eb0" hidden="1">#REF!</definedName>
    <definedName name="_RIV248e61a5cb3e494495ca0e90041d93ec" localSheetId="2" hidden="1">#REF!</definedName>
    <definedName name="_RIV248e61a5cb3e494495ca0e90041d93ec" hidden="1">#REF!</definedName>
    <definedName name="_RIV24a754d7fa3242589be226a23b303ab1" localSheetId="2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2" hidden="1">#REF!</definedName>
    <definedName name="_RIV24be275620614807b8848cff577bae41" hidden="1">'Free Cash Flows'!$7:$7</definedName>
    <definedName name="_RIV24beb99f8462463d8b0cf9e27938880b" localSheetId="2" hidden="1">#REF!</definedName>
    <definedName name="_RIV24beb99f8462463d8b0cf9e27938880b" hidden="1">#REF!</definedName>
    <definedName name="_RIV24c4447aec884e58a96f0f853e53891e" localSheetId="2" hidden="1">#REF!</definedName>
    <definedName name="_RIV24c4447aec884e58a96f0f853e53891e" hidden="1">#REF!</definedName>
    <definedName name="_RIV24d70fbacff548399aabc50dafefac07" localSheetId="2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2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2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2" hidden="1">#REF!</definedName>
    <definedName name="_RIV2578ed48257f4ab086f042d2c8ee53ef" hidden="1">'Adjusted Expenses'!$A:$A</definedName>
    <definedName name="_RIV2589fd7cdee4465da5dbbf25899abfc9" localSheetId="2" hidden="1">#REF!</definedName>
    <definedName name="_RIV2589fd7cdee4465da5dbbf25899abfc9" hidden="1">'Wtd Avg Shares Outstanding'!#REF!</definedName>
    <definedName name="_RIV25a44eafcbf84232857200031c6d560e" localSheetId="2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2" hidden="1">#REF!</definedName>
    <definedName name="_RIV25bbb9b39a2c4a99bc2376d60962e7be" hidden="1">#REF!</definedName>
    <definedName name="_RIV25bc2bbe91344c69845b870e3bf4e3b2" localSheetId="2" hidden="1">#REF!</definedName>
    <definedName name="_RIV25bc2bbe91344c69845b870e3bf4e3b2" hidden="1">'Rev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2" hidden="1">#REF!</definedName>
    <definedName name="_RIV26cc9de673be41ef9b31fb3bffe84154" hidden="1">'Rev by Asset Class QTD'!$16:$16</definedName>
    <definedName name="_RIV26ea68bdaf3b4061bb92751e2cf62542" hidden="1">#REF!</definedName>
    <definedName name="_RIV26ec88ca2eb34b01bdf79ee64caecc0e" hidden="1">#REF!</definedName>
    <definedName name="_RIV26f9a789c01f48349877aab11efaef02" localSheetId="2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2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2" hidden="1">#REF!</definedName>
    <definedName name="_RIV28b87d76629d4d9aaa0899b1cb590d3e" hidden="1">'Adjusted Diluted EPS'!$6:$6</definedName>
    <definedName name="_RIV28d21baeb7484d5986a0f0a82885f7fe" hidden="1">#REF!</definedName>
    <definedName name="_RIV28d88b8acdbd4abbaa109ea94eded0f1" localSheetId="2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2" hidden="1">#REF!</definedName>
    <definedName name="_RIV2a474379c7614831b0fef7668a303fad" hidden="1">'Rev by Asset Class QTD'!$V:$V</definedName>
    <definedName name="_RIV2a52e24160e44ee48fe66bac32bc76f1" localSheetId="2" hidden="1">#REF!</definedName>
    <definedName name="_RIV2a52e24160e44ee48fe66bac32bc76f1" hidden="1">#REF!</definedName>
    <definedName name="_RIV2a6c9f02e9014e818b61cb8a5b80cbb7" localSheetId="2" hidden="1">#REF!</definedName>
    <definedName name="_RIV2a6c9f02e9014e818b61cb8a5b80cbb7" hidden="1">#REF!</definedName>
    <definedName name="_RIV2a70470c4aee48e98a7377e409a450b4" localSheetId="2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2" hidden="1">#REF!</definedName>
    <definedName name="_RIV2ab9e71dc2c34b8b8d604a3088419739" hidden="1">'Adjusted Diluted EPS'!#REF!</definedName>
    <definedName name="_RIV2af70e606ab24289997bed8331608e35" hidden="1">#REF!</definedName>
    <definedName name="_RIV2b251c3cfdc244a791cb2c5a43cb5559" localSheetId="2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2" hidden="1">#REF!</definedName>
    <definedName name="_RIV2dc2318c46de43c089e2d8662d203c87" hidden="1">'Wtd Avg Shares Outstanding'!#REF!</definedName>
    <definedName name="_RIV2e32856e2d514b8196aec0900baab8ef" localSheetId="2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2" hidden="1">#REF!</definedName>
    <definedName name="_RIV2f09973d5ee8471fa69093bc299f14b2" hidden="1">'Select Financial Results QTD'!$M:$M</definedName>
    <definedName name="_RIV2f116d4ec53b4debb37557b462449e58" localSheetId="2" hidden="1">#REF!</definedName>
    <definedName name="_RIV2f116d4ec53b4debb37557b462449e58" hidden="1">#REF!</definedName>
    <definedName name="_RIV2f1ec38b5f5e4991950ef330d6b8e538" localSheetId="2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2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2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2" hidden="1">#REF!</definedName>
    <definedName name="_RIV30782a78648749969a4a50b7659c10d5" hidden="1">'Adjusted Diluted EPS'!#REF!</definedName>
    <definedName name="_RIV30873bf360d54926aa5d79c2d7a6b313" localSheetId="2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2" hidden="1">#REF!</definedName>
    <definedName name="_RIV309b55a1d9b945a7839b3b551654ef8c" hidden="1">#REF!</definedName>
    <definedName name="_RIV30ab209229844e8f966841d18a2b5989" localSheetId="2" hidden="1">#REF!</definedName>
    <definedName name="_RIV30ab209229844e8f966841d18a2b5989" hidden="1">'Rev by Asset Class QTD'!$B:$B</definedName>
    <definedName name="_RIV30ced3608e5245d6824eaaa42f7a980c" localSheetId="2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2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2" hidden="1">#REF!</definedName>
    <definedName name="_RIV3386af78b75c42738955cd635ec621f6" hidden="1">'Adjusted EBITDA'!#REF!</definedName>
    <definedName name="_RIV338eca8ad953494f9c9eefe59ef352c1" localSheetId="2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2" hidden="1">#REF!</definedName>
    <definedName name="_RIV3479c9bf0c7a4e15a540d136fec34006" hidden="1">'Fees per Million QTD'!$Q:$Q</definedName>
    <definedName name="_RIV3495c32444a24cb4a2c17fdbf683a67c" localSheetId="2" hidden="1">#REF!</definedName>
    <definedName name="_RIV3495c32444a24cb4a2c17fdbf683a67c" hidden="1">'Basic &amp; Diluted EPS'!$14:$14</definedName>
    <definedName name="_RIV3498b676c32345d2979b132b6933fbbe" hidden="1">'Income Statement'!$22:$22</definedName>
    <definedName name="_RIV34ad84fb190e455592f652a6d98b38ce" localSheetId="2" hidden="1">#REF!</definedName>
    <definedName name="_RIV34ad84fb190e455592f652a6d98b38ce" hidden="1">#REF!</definedName>
    <definedName name="_RIV34e4994c5eff4c5a9257e9a8ef94a5c1" localSheetId="2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Statement'!$26:$26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Statement'!$30:$30</definedName>
    <definedName name="_RIV3699699408e041edb77d11b433a86a5c" localSheetId="2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Statement'!$37:$37</definedName>
    <definedName name="_RIV37d900f60e6244c8a0fb2e81ea569e67" hidden="1">'Income Statement'!$28:$28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Statement'!$19:$19</definedName>
    <definedName name="_RIV380876b6c19e442b8d22cafd3cf08971" hidden="1">#REF!</definedName>
    <definedName name="_RIV381cc3bf4e914659a27417bd9342e91a" localSheetId="2" hidden="1">#REF!</definedName>
    <definedName name="_RIV381cc3bf4e914659a27417bd9342e91a" hidden="1">#REF!</definedName>
    <definedName name="_RIV387a23e38701418a8fc276935e7fae13" localSheetId="2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2" hidden="1">#REF!</definedName>
    <definedName name="_RIV38b83f6e76184e9ab89fd29b59aee6c1" hidden="1">'Adjusted EBITDA'!$14:$14</definedName>
    <definedName name="_RIV38f947276ceb473082231e95f3d8048c" localSheetId="2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2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2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2" hidden="1">#REF!</definedName>
    <definedName name="_RIV3aaa44a217154f90a73fa382767e19bd" hidden="1">'Rev by Asset Class QTD'!$Y:$Y</definedName>
    <definedName name="_RIV3ad2d5b5b1f24af99ab6ae5845eb7cc0" hidden="1">#REF!</definedName>
    <definedName name="_RIV3adb61cc43ac45c99897eff83771fb02" localSheetId="2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2" hidden="1">#REF!</definedName>
    <definedName name="_RIV3b18458646e842ceac70b283968ef7d3" hidden="1">'Adjusted EBITDA'!$6:$6</definedName>
    <definedName name="_RIV3b20dd0d1d9c4325a3f3744538b7814c" hidden="1">#REF!</definedName>
    <definedName name="_RIV3b30332fd29f410599418872a02c8329" localSheetId="2" hidden="1">#REF!</definedName>
    <definedName name="_RIV3b30332fd29f410599418872a02c8329" hidden="1">#REF!</definedName>
    <definedName name="_RIV3b3c22a137c5470282339f4adf029589" localSheetId="2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2" hidden="1">#REF!</definedName>
    <definedName name="_RIV3b5db7b25ab74cb98789b9c134cb0da4" hidden="1">'Adjusted Diluted EPS'!$15:$15</definedName>
    <definedName name="_RIV3b6b04e92cf74f7094024beff7b923b0" localSheetId="2" hidden="1">#REF!</definedName>
    <definedName name="_RIV3b6b04e92cf74f7094024beff7b923b0" hidden="1">#REF!</definedName>
    <definedName name="_RIV3b7d324379b24f5e9632eed666fa3cf2" localSheetId="2" hidden="1">#REF!</definedName>
    <definedName name="_RIV3b7d324379b24f5e9632eed666fa3cf2" hidden="1">#REF!</definedName>
    <definedName name="_RIV3b9faaee98a24de090c1f8ec57ce2076" localSheetId="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2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2" hidden="1">#REF!</definedName>
    <definedName name="_RIV3c340c5b69c047a883a56a5acc4909ee" hidden="1">'Adjusted EBITDA'!$D:$D</definedName>
    <definedName name="_RIV3c36aef617fa40fc82309c55c06ab151" localSheetId="2" hidden="1">#REF!</definedName>
    <definedName name="_RIV3c36aef617fa40fc82309c55c06ab151" hidden="1">#REF!</definedName>
    <definedName name="_RIV3c802baa138845f48503db9208aa6dc5" localSheetId="2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2" hidden="1">#REF!</definedName>
    <definedName name="_RIV3de87bba6bf44eb185a0b4566b7f671a" hidden="1">'Wtd Avg Shares Outstanding'!$D:$D</definedName>
    <definedName name="_RIV3df52c8d2cbb45afb27a40e96cc3a200" localSheetId="2" hidden="1">#REF!</definedName>
    <definedName name="_RIV3df52c8d2cbb45afb27a40e96cc3a200" hidden="1">#REF!</definedName>
    <definedName name="_RIV3e38808e9d1e4b9faf4ec534349ce00b" localSheetId="2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2" hidden="1">#REF!</definedName>
    <definedName name="_RIV3f2a890ca0524be699b3170ba6ea451c" hidden="1">'Basic &amp; Diluted EPS'!#REF!</definedName>
    <definedName name="_RIV3f3fdde016ab4ba78837cc1f2d9cdb74" localSheetId="2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2" hidden="1">#REF!</definedName>
    <definedName name="_RIV3f78089c8bc540ffb73ff107811fe810" hidden="1">#REF!</definedName>
    <definedName name="_RIV3f8e43613a18436db92f7cd52939d21e" localSheetId="2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2" hidden="1">#REF!</definedName>
    <definedName name="_RIV402ad32b3cf747829c15ff83cda32716" hidden="1">'Adjusted Diluted EPS'!$21:$21</definedName>
    <definedName name="_RIV40325b825fad4d9fbbbd34e84a17739f" localSheetId="2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2" hidden="1">#REF!</definedName>
    <definedName name="_RIV404b13cc90f14ea091db5df4df2c1b67" hidden="1">#REF!</definedName>
    <definedName name="_RIV405cd1d413044d0faff112601bdb0fba" localSheetId="2" hidden="1">#REF!</definedName>
    <definedName name="_RIV405cd1d413044d0faff112601bdb0fba" hidden="1">'Rev by Asset Class QTD'!$17:$17</definedName>
    <definedName name="_RIV4088d8e9cbca4e7bbdf3e65faf3c66bd" hidden="1">#REF!</definedName>
    <definedName name="_RIV40bb40c937b3447291c3c1ac20bb9a57" localSheetId="2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2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2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localSheetId="2" hidden="1">#REF!</definedName>
    <definedName name="_RIV432da4bc0e434dda841185175d2eb1a8" hidden="1">#REF!</definedName>
    <definedName name="_RIV434e1ee177fd4435848220fe4397936c" hidden="1">'Income Statement'!$34:$34</definedName>
    <definedName name="_RIV43ab7f28358a4204b7843ed107f87e17" localSheetId="2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2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2" hidden="1">#REF!</definedName>
    <definedName name="_RIV4425fcf19189403f9556fbe33072a5e5" hidden="1">'Adjusted Expenses'!$F:$F</definedName>
    <definedName name="_RIV4452192393314e6e8bafb917dadb2ab4" localSheetId="2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2" hidden="1">#REF!</definedName>
    <definedName name="_RIV4500c6cc1ec04855ad5547b2dcd1827a" hidden="1">'Adjusted Diluted EPS'!#REF!</definedName>
    <definedName name="_RIV4507bfe4744948b2b7670643062ae8a9" hidden="1">#REF!</definedName>
    <definedName name="_RIV4538ff498900452eadd5bc69b865f2da" localSheetId="2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2" hidden="1">#REF!</definedName>
    <definedName name="_RIV456edf50114d4ad0acede3f1103ccd41" hidden="1">'Adjusted Diluted EPS'!$12:$12</definedName>
    <definedName name="_RIV457fc4eb69a8450fb5e86f1f3692919c" localSheetId="2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2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2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2" hidden="1">#REF!</definedName>
    <definedName name="_RIV476c068a625743bc832969d95e0b727b" hidden="1">'Adjusted Expenses'!#REF!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2" hidden="1">#REF!</definedName>
    <definedName name="_RIV48859fa2370146acbbbdbc82f88a83e8" hidden="1">'Basic &amp; Diluted EPS'!#REF!</definedName>
    <definedName name="_RIV488fb538756f4dd0a865d3ea731fb359" hidden="1">#REF!</definedName>
    <definedName name="_RIV489f1bf83a3e47daad65ca384f6d4c36" hidden="1">#REF!</definedName>
    <definedName name="_RIV48ad4d21cb5f403f904d9c61b95db9f5" localSheetId="2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2" hidden="1">#REF!</definedName>
    <definedName name="_RIV48ceedd1119e4d248395bad3b42e68b8" hidden="1">'Wtd Avg Shares Outstanding'!#REF!</definedName>
    <definedName name="_RIV48fd6d039546496d8c00aecf821e7cb9" localSheetId="2" hidden="1">#REF!</definedName>
    <definedName name="_RIV48fd6d039546496d8c00aecf821e7cb9" hidden="1">#REF!</definedName>
    <definedName name="_RIV491efb1f7fec441393091317312f652a" localSheetId="2" hidden="1">#REF!</definedName>
    <definedName name="_RIV491efb1f7fec441393091317312f652a" hidden="1">'Adjusted EBITDA'!$F:$F</definedName>
    <definedName name="_RIV4931dd8b9ea9408f8ffe4cee93b5c947" localSheetId="2" hidden="1">#REF!</definedName>
    <definedName name="_RIV4931dd8b9ea9408f8ffe4cee93b5c947" hidden="1">#REF!</definedName>
    <definedName name="_RIV4982a39e092a4b37b29a58468b0ecf73" localSheetId="2" hidden="1">#REF!</definedName>
    <definedName name="_RIV4982a39e092a4b37b29a58468b0ecf73" hidden="1">#REF!</definedName>
    <definedName name="_RIV49ad36fb1428431e90480471cfaedea5" localSheetId="2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2" hidden="1">#REF!</definedName>
    <definedName name="_RIV4c5b48d8f7ea427aa79c144100baa122" hidden="1">'Rev by Asset Class QTD'!$O:$O</definedName>
    <definedName name="_RIV4c5c4da8aa4b4640b15e89a83c94efb5" localSheetId="2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2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2" hidden="1">#REF!</definedName>
    <definedName name="_RIV4d09a7fe47db47229a6fb4d54e9b1a2d" hidden="1">'Adjusted Diluted EPS'!#REF!</definedName>
    <definedName name="_RIV4d0b1b0a27404de8a7ed2950a5116683" localSheetId="2" hidden="1">#REF!</definedName>
    <definedName name="_RIV4d0b1b0a27404de8a7ed2950a5116683" hidden="1">#REF!</definedName>
    <definedName name="_RIV4d22b377908b4fa5af84ef8890302992" localSheetId="2" hidden="1">#REF!</definedName>
    <definedName name="_RIV4d22b377908b4fa5af84ef8890302992" hidden="1">'Wtd Avg Shares Outstanding'!#REF!</definedName>
    <definedName name="_RIV4d25b2d3a65a4116bcbe2fe371dca861" localSheetId="2" hidden="1">#REF!</definedName>
    <definedName name="_RIV4d25b2d3a65a4116bcbe2fe371dca861" hidden="1">'Wtd Avg Shares Outstanding'!#REF!</definedName>
    <definedName name="_RIV4d683c2ad469464dac7038b21a3a85aa" localSheetId="2" hidden="1">#REF!</definedName>
    <definedName name="_RIV4d683c2ad469464dac7038b21a3a85aa" hidden="1">#REF!</definedName>
    <definedName name="_RIV4d698317a4c94e08ad5dc6e420ec15f6" localSheetId="2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2" hidden="1">#REF!</definedName>
    <definedName name="_RIV4dd1fd64281644809152a4f8f350ee56" hidden="1">'Wtd Avg Shares Outstanding'!$10:$10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2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2" hidden="1">#REF!</definedName>
    <definedName name="_RIV4e8feca980b84a3294c4608438a0b360" hidden="1">'Rev by Asset Class QTD'!$13:$13</definedName>
    <definedName name="_RIV4e909241efbe42ceb5c2249420644670" localSheetId="2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2" hidden="1">#REF!</definedName>
    <definedName name="_RIV4ec21e8ee3084b51bbfde9174d356f52" hidden="1">'Adjusted EBITDA'!$G:$G</definedName>
    <definedName name="_RIV4ec8fcd1313d4410aa9c76b5715b2f74" localSheetId="2" hidden="1">#REF!</definedName>
    <definedName name="_RIV4ec8fcd1313d4410aa9c76b5715b2f74" hidden="1">#REF!</definedName>
    <definedName name="_RIV4ecaf76f25964eb18481547edd24d718" localSheetId="2" hidden="1">#REF!</definedName>
    <definedName name="_RIV4ecaf76f25964eb18481547edd24d718" hidden="1">#REF!</definedName>
    <definedName name="_RIV4edeec837f554d6a9a97c33aedfb204d" localSheetId="2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Statement'!#REF!</definedName>
    <definedName name="_RIV4f49b0b7e9fd4543b4cb3102bfe12118" hidden="1">#REF!</definedName>
    <definedName name="_RIV4f50339f2cb648a28d6cf682b7c3b8ab" localSheetId="2" hidden="1">#REF!</definedName>
    <definedName name="_RIV4f50339f2cb648a28d6cf682b7c3b8ab" hidden="1">'Basic &amp; Diluted EPS'!$15:$15</definedName>
    <definedName name="_RIV4f677c59100d4db58b3ed49220e21974" hidden="1">#REF!</definedName>
    <definedName name="_RIV4f713998765d4d638844aa0a7816d53b" localSheetId="2" hidden="1">#REF!</definedName>
    <definedName name="_RIV4f713998765d4d638844aa0a7816d53b" hidden="1">#REF!</definedName>
    <definedName name="_RIV4fa9ac98664042d6a9c6316af94e91c0" localSheetId="2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2" hidden="1">#REF!</definedName>
    <definedName name="_RIV50278398b7584f8b8d154c140bb5c72c" hidden="1">'Adjusted Expenses'!$14:$14</definedName>
    <definedName name="_RIV5069fded02b54a2f8d1d93a89bd2c0de" hidden="1">#REF!</definedName>
    <definedName name="_RIV50a337bc865442ebbc03788a276a1279" localSheetId="2" hidden="1">#REF!</definedName>
    <definedName name="_RIV50a337bc865442ebbc03788a276a1279" hidden="1">#REF!</definedName>
    <definedName name="_RIV50b59e1188c448d39406cf18dbd57ced" localSheetId="2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2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2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2" hidden="1">#REF!</definedName>
    <definedName name="_RIV5344a78679b54967a204dad758489341" hidden="1">'Fees per Million QTD'!$J:$J</definedName>
    <definedName name="_RIV53670105ec684b90a1311c540d1d13a1" localSheetId="2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2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2" hidden="1">#REF!</definedName>
    <definedName name="_RIV53ae46e173d247ea85f553620af55794" hidden="1">'Free Cash Flows'!#REF!</definedName>
    <definedName name="_RIV53b7be704b054726b301f331230bfe78" localSheetId="2" hidden="1">#REF!</definedName>
    <definedName name="_RIV53b7be704b054726b301f331230bfe78" hidden="1">'Adjusted EBITDA'!$5:$5</definedName>
    <definedName name="_RIV53e0c134b8b441a5880a6f9c4dbf8e47" localSheetId="2" hidden="1">#REF!</definedName>
    <definedName name="_RIV53e0c134b8b441a5880a6f9c4dbf8e47" hidden="1">'Rev by Asset Class QTD'!$N:$N</definedName>
    <definedName name="_RIV5408681aa24f4c1ab7c9e42ada9b2e62" localSheetId="2" hidden="1">#REF!</definedName>
    <definedName name="_RIV5408681aa24f4c1ab7c9e42ada9b2e62" hidden="1">'Adjusted Diluted EPS'!$19:$19</definedName>
    <definedName name="_RIV542a5af16e15435893b47c7863247416" hidden="1">#REF!</definedName>
    <definedName name="_RIV542eaee92ef44623a000d2b25bf84f49" localSheetId="2" hidden="1">#REF!</definedName>
    <definedName name="_RIV542eaee92ef44623a000d2b25bf84f49" hidden="1">'Adjusted Diluted EPS'!$18:$18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2" hidden="1">#REF!</definedName>
    <definedName name="_RIV55b3dec03f034cf1aa0a7ca6c42a72dd" hidden="1">'Wtd Avg Shares Outstanding'!#REF!</definedName>
    <definedName name="_RIV55c61b0458b04a60b0c0522254e76516" localSheetId="2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2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2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2" hidden="1">#REF!</definedName>
    <definedName name="_RIV56f5c275331544b5ba79216b159bae34" hidden="1">#REF!</definedName>
    <definedName name="_RIV56ffc82a73094ba6b5c6c8f3ba3d1676" localSheetId="2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2" hidden="1">#REF!</definedName>
    <definedName name="_RIV571335c3ee8d41709eb9596b7bffd83b" hidden="1">'Rev by Asset Class QTD'!$14:$14</definedName>
    <definedName name="_RIV5726480bc5ce44c3bc6004a8c3cf46da" localSheetId="2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2" hidden="1">#REF!</definedName>
    <definedName name="_RIV57c3c488dc9747f98a6df6609b52eb55" hidden="1">'Fees per Million QTD'!$N:$N</definedName>
    <definedName name="_RIV57cb35be63974b7b87ba7d47fc8ccdf8" localSheetId="2" hidden="1">#REF!</definedName>
    <definedName name="_RIV57cb35be63974b7b87ba7d47fc8ccdf8" hidden="1">'Adjusted EBITDA'!$11:$11</definedName>
    <definedName name="_RIV57d7b698482646619cdcdb10d9f468e9" hidden="1">#REF!</definedName>
    <definedName name="_RIV58072926b33a4f389b41315c72643a20" hidden="1">#REF!</definedName>
    <definedName name="_RIV580fa1c59a0b4312b0d89a4918c46669" localSheetId="2" hidden="1">#REF!</definedName>
    <definedName name="_RIV580fa1c59a0b4312b0d89a4918c46669" hidden="1">'Rev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2" hidden="1">#REF!</definedName>
    <definedName name="_RIV59bc92e572e44b60829e8815be4e9d51" hidden="1">'Basic &amp; Diluted EPS'!#REF!</definedName>
    <definedName name="_RIV59c40a7347f641c79a59436ba2336c59" localSheetId="2" hidden="1">#REF!</definedName>
    <definedName name="_RIV59c40a7347f641c79a59436ba2336c59" hidden="1">#REF!</definedName>
    <definedName name="_RIV59cf941c960c44eca63b32066476ca9e" localSheetId="2" hidden="1">#REF!</definedName>
    <definedName name="_RIV59cf941c960c44eca63b32066476ca9e" hidden="1">#REF!</definedName>
    <definedName name="_RIV59de636bcee54493a5c049d80f8103f1" localSheetId="2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2" hidden="1">#REF!</definedName>
    <definedName name="_RIV5a1c9035cd484277a6c6cc8da0d50952" hidden="1">'Adjusted Expenses'!$12:$12</definedName>
    <definedName name="_RIV5a1efa8574334ee391b93c9546911461" localSheetId="2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Statement'!$25:$25</definedName>
    <definedName name="_RIV5b19fe6ce9cd4e88a63dce2982093ebe" hidden="1">#REF!</definedName>
    <definedName name="_RIV5b2698daa74440b5b2579bc86ab74436" localSheetId="2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2" hidden="1">#REF!</definedName>
    <definedName name="_RIV5c21930abf2e4849b6326841fc5894a1" hidden="1">'Adjusted Expenses'!$7:$7</definedName>
    <definedName name="_RIV5c3ca50198ca4fe996ea434e0364f851" hidden="1">#REF!</definedName>
    <definedName name="_RIV5c4acffae0b44605b5089c4380efb694" localSheetId="2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2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2" hidden="1">#REF!</definedName>
    <definedName name="_RIV5d63c1fbcf27470180ee716d895b205b" hidden="1">'Free Cash Flows'!$12:$12</definedName>
    <definedName name="_RIV5d6d3879af904011b56a6234cd8106ad" hidden="1">#REF!</definedName>
    <definedName name="_RIV5d7e5dec23384dc49b72c817b6ec6d94" localSheetId="2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2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2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2" hidden="1">#REF!</definedName>
    <definedName name="_RIV5edfa5e71031400db5255d5a4a8ab336" hidden="1">'Free Cash Flows'!#REF!</definedName>
    <definedName name="_RIV5ee5ce528c5848b7992ba713f6ee82c1" localSheetId="2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2" hidden="1">#REF!</definedName>
    <definedName name="_RIV5f9cb3c9b4e240ca933d47901c6201c8" hidden="1">'Rev by Asset Class QTD'!$Q:$Q</definedName>
    <definedName name="_RIV5fa8c05d979a4ca9a6297aaae9a48d90" hidden="1">#REF!</definedName>
    <definedName name="_RIV5fb58ce056764e368114b1cf9cfe8d0f" localSheetId="2" hidden="1">#REF!</definedName>
    <definedName name="_RIV5fb58ce056764e368114b1cf9cfe8d0f" hidden="1">#REF!</definedName>
    <definedName name="_RIV5fc6a9ebddca45d892efe0258fadb553" localSheetId="2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2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2" hidden="1">#REF!</definedName>
    <definedName name="_RIV6032589931de483081969e7a8045dfd4" hidden="1">'Rev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2" hidden="1">#REF!</definedName>
    <definedName name="_RIV62998cbca94044378518145e50a92b1d" hidden="1">'Select Financial Results QTD'!$18:$18</definedName>
    <definedName name="_RIV62a29c5f87f7403392c9a88ece295bb7" localSheetId="2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2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2" hidden="1">#REF!</definedName>
    <definedName name="_RIV63981dab19464652b1b55b74576d283c" hidden="1">#REF!</definedName>
    <definedName name="_RIV63ba4147201b4fc2adf06c91932396dd" localSheetId="2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2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2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2" hidden="1">#REF!</definedName>
    <definedName name="_RIV65819d003a8342ce91783b6d82eea375" hidden="1">#REF!</definedName>
    <definedName name="_RIV6591ed016b1644e8a8689c603b418068" localSheetId="2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2" hidden="1">#REF!</definedName>
    <definedName name="_RIV6a641f66947342dcbaedca5e285d61de" hidden="1">'Select Financial Results QTD'!$9:$9</definedName>
    <definedName name="_RIV6aa451da7fd14dd8a40a73157f3cb643" localSheetId="2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2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2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Statement'!$18:$18</definedName>
    <definedName name="_RIV6bb434be551a4662afc069f496433037" localSheetId="2" hidden="1">#REF!</definedName>
    <definedName name="_RIV6bb434be551a4662afc069f496433037" hidden="1">#REF!</definedName>
    <definedName name="_RIV6bb4ebd717c4445e96c2a203063e5de2" localSheetId="2" hidden="1">#REF!</definedName>
    <definedName name="_RIV6bb4ebd717c4445e96c2a203063e5de2" hidden="1">'Adjusted EBITDA'!#REF!</definedName>
    <definedName name="_RIV6bc3d2e9d5284e3ca510bef85880546d" localSheetId="2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2" hidden="1">#REF!</definedName>
    <definedName name="_RIV6c45b8be3970499aa9526b23f6f738a3" hidden="1">#REF!</definedName>
    <definedName name="_RIV6c528ba78e2a480d81cc5c24384d42f0" localSheetId="2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Statement'!$15:$15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localSheetId="2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2" hidden="1">#REF!</definedName>
    <definedName name="_RIV6d4a7701fe09476dbe86daa4d9cc8e45" hidden="1">'Rev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2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2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2" hidden="1">#REF!</definedName>
    <definedName name="_RIV6e64358af1cb40359d7e3988d8ac0854" hidden="1">'Adjusted EBITDA'!$10:$10</definedName>
    <definedName name="_RIV6e7590f08f214727ba48199357a4b200" hidden="1">#REF!</definedName>
    <definedName name="_RIV6e85ce1da2324e39989e789b15e57aee" localSheetId="2" hidden="1">#REF!</definedName>
    <definedName name="_RIV6e85ce1da2324e39989e789b15e57aee" hidden="1">'Wtd Avg Shares Outstanding'!#REF!</definedName>
    <definedName name="_RIV6eb7b48dd0b6445aa95383de15919d16" localSheetId="2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2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2" hidden="1">#REF!</definedName>
    <definedName name="_RIV70b3525748154d0f8b8c202d6f281af9" hidden="1">'Basic &amp; Diluted EPS'!#REF!</definedName>
    <definedName name="_RIV70c93b2f38284843aff8b879943d562b" hidden="1">#REF!</definedName>
    <definedName name="_RIV70d136501df742949e58a83b155359b0" hidden="1">#REF!</definedName>
    <definedName name="_RIV70e1ecbdcdaf431d9696338e05648ded" localSheetId="2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2" hidden="1">#REF!</definedName>
    <definedName name="_RIV710a43684b634dd9b9de5164379c125e" hidden="1">'Adjusted EBITDA'!$8:$8</definedName>
    <definedName name="_RIV711d49150769444792e10eee74ce79e3" localSheetId="2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2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2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2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2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2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2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2" hidden="1">#REF!</definedName>
    <definedName name="_RIV737c980e872140afa35e7b946cef94c1" hidden="1">'Adjusted Diluted EPS'!$5:$5</definedName>
    <definedName name="_RIV738023925a6c4cd4a505a03f0f43e24e" localSheetId="2" hidden="1">#REF!</definedName>
    <definedName name="_RIV738023925a6c4cd4a505a03f0f43e24e" hidden="1">'Adjusted Diluted EPS'!#REF!</definedName>
    <definedName name="_RIV738e560f6cb84b43b92e7870092360b0" localSheetId="2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2" hidden="1">#REF!</definedName>
    <definedName name="_RIV73a36cfa01ff475ea4caf8f5a11572fc" hidden="1">#REF!</definedName>
    <definedName name="_RIV73a48322b8e244fd93931d960d289766" localSheetId="2" hidden="1">#REF!</definedName>
    <definedName name="_RIV73a48322b8e244fd93931d960d289766" hidden="1">'Adjusted Expenses'!$8:$8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2" hidden="1">#REF!</definedName>
    <definedName name="_RIV7574756bcd2c43d6915636b82216afb6" hidden="1">'Rev by Asset Class QTD'!$19:$19</definedName>
    <definedName name="_RIV757cf274ce5c4840bd48bc91b2d94cbf" localSheetId="2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2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2" hidden="1">#REF!</definedName>
    <definedName name="_RIV76d814cebdc64af3a9305c010318cd3f" hidden="1">'Basic &amp; Diluted EPS'!#REF!</definedName>
    <definedName name="_RIV7701042531134715b12ea93df853f5b6" localSheetId="2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2" hidden="1">#REF!</definedName>
    <definedName name="_RIV7705155ffe864655934e337f1ed149be" hidden="1">'Rev by Asset Class QTD'!$T:$T</definedName>
    <definedName name="_RIV770e762b7cd84b44aa063fb6c01c725b" localSheetId="2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2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2" hidden="1">#REF!</definedName>
    <definedName name="_RIV7803c5b78733483a9b5d00524355e5e7" hidden="1">'Adjusted Diluted EPS'!$E:$E</definedName>
    <definedName name="_RIV784243cdeba54ed0b068cad341475026" localSheetId="2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2" hidden="1">#REF!</definedName>
    <definedName name="_RIV784b02a8ea204d2a804aab92c7968225" hidden="1">#REF!</definedName>
    <definedName name="_RIV788461bf4e9541e7b7f4ae1bffbadcf6" localSheetId="2" hidden="1">#REF!</definedName>
    <definedName name="_RIV788461bf4e9541e7b7f4ae1bffbadcf6" hidden="1">'Wtd Avg Shares Outstanding'!$12:$12</definedName>
    <definedName name="_RIV7886985284e948e6a1181e57e713627e" localSheetId="2" hidden="1">#REF!</definedName>
    <definedName name="_RIV7886985284e948e6a1181e57e713627e" hidden="1">#REF!</definedName>
    <definedName name="_RIV78b84bfd72284a108e46c951a837335c" localSheetId="2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2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2" hidden="1">#REF!</definedName>
    <definedName name="_RIV7a391c6dea1f4e1b9c7ed101212ad5a8" hidden="1">'Rev by Asset Class QTD'!$M:$M</definedName>
    <definedName name="_RIV7a3b4b732c7c464c9942648031945b4d" hidden="1">#REF!</definedName>
    <definedName name="_RIV7a6936293ec44a04a25ee2d06c186466" localSheetId="2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2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2" hidden="1">#REF!</definedName>
    <definedName name="_RIV7abc6bcdc5d448b0b427830483b17779" hidden="1">#REF!</definedName>
    <definedName name="_RIV7ad6f5a287f24ac78b37da413dbc15ba" localSheetId="2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2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2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2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2" hidden="1">#REF!</definedName>
    <definedName name="_RIV7e413bbe3f054e6e8bf324ae4005fe80" hidden="1">'Rev by Asset Class QTD'!$F:$F</definedName>
    <definedName name="_RIV7e48fd29b816440bafb7f49af6ec83c6" localSheetId="2" hidden="1">#REF!</definedName>
    <definedName name="_RIV7e48fd29b816440bafb7f49af6ec83c6" hidden="1">#REF!</definedName>
    <definedName name="_RIV7e90bd5708964867b5a284b88f27ae4e" localSheetId="2" hidden="1">#REF!</definedName>
    <definedName name="_RIV7e90bd5708964867b5a284b88f27ae4e" hidden="1">#REF!</definedName>
    <definedName name="_RIV7ea2ef9b382d41db86bcdb2904d744f9" localSheetId="2" hidden="1">#REF!</definedName>
    <definedName name="_RIV7ea2ef9b382d41db86bcdb2904d744f9" hidden="1">#REF!</definedName>
    <definedName name="_RIV7eaaed54dbff44009a43236eebabf735" hidden="1">'Income Statement'!$20:$20</definedName>
    <definedName name="_RIV7eadb2bed39b4e4bbc8dd55327bd914d" localSheetId="2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2" hidden="1">#REF!</definedName>
    <definedName name="_RIV8080177e4dd34b16a55b4b230a3ba7e2" hidden="1">'Basic &amp; Diluted EPS'!$6:$6</definedName>
    <definedName name="_RIV808d9f5a0c974c75862dc2500b637db9" localSheetId="2" hidden="1">#REF!</definedName>
    <definedName name="_RIV808d9f5a0c974c75862dc2500b637db9" hidden="1">#REF!</definedName>
    <definedName name="_RIV80b46a3a3cf147b5babd60b6ae3092f1" localSheetId="2" hidden="1">#REF!</definedName>
    <definedName name="_RIV80b46a3a3cf147b5babd60b6ae3092f1" hidden="1">#REF!</definedName>
    <definedName name="_RIV80b7acf33a4c48bea9adc7a33f85a8d8" localSheetId="2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2" hidden="1">#REF!</definedName>
    <definedName name="_RIV81117e1d98604d09b24cdafb8c097809" hidden="1">'Fees per Million QTD'!$O:$O</definedName>
    <definedName name="_RIV8119a28715c248dd8fcf2620d1f1f082" localSheetId="2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2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2" hidden="1">#REF!</definedName>
    <definedName name="_RIV81e9923d13684f4da78b0c819bcd3dc6" hidden="1">'Basic &amp; Diluted EPS'!#REF!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2" hidden="1">#REF!</definedName>
    <definedName name="_RIV8262bb5c3280488082f49763d6373d5b" hidden="1">'Free Cash Flows'!$10:$10</definedName>
    <definedName name="_RIV826d6faa020d481c9dc6c3cc21307f60" localSheetId="2" hidden="1">#REF!</definedName>
    <definedName name="_RIV826d6faa020d481c9dc6c3cc21307f60" hidden="1">#REF!</definedName>
    <definedName name="_RIV8285aecbf3084fafbccb24fc894bb642" localSheetId="2" hidden="1">#REF!</definedName>
    <definedName name="_RIV8285aecbf3084fafbccb24fc894bb642" hidden="1">'Fees per Million QTD'!#REF!</definedName>
    <definedName name="_RIV82c9dd6ab2d54892a1537019606c4631" localSheetId="2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Statement'!#REF!</definedName>
    <definedName name="_RIV82ea43db0bd8433ea011b111f94d1e07" hidden="1">#REF!</definedName>
    <definedName name="_RIV82f198d6575b492db524c8048e421164" localSheetId="2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2" hidden="1">#REF!</definedName>
    <definedName name="_RIV8433ced3731d48028a991e267da39044" hidden="1">'Wtd Avg Shares Outstanding'!$5:$5</definedName>
    <definedName name="_RIV84375c3270d141fc8c9547f2b958a9f2" hidden="1">#REF!</definedName>
    <definedName name="_RIV847b436baf6d4464b7ff4484a22c0752" hidden="1">#REF!</definedName>
    <definedName name="_RIV8485c978bb734a56bb56ea6a3b9629f1" localSheetId="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2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2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2" hidden="1">#REF!</definedName>
    <definedName name="_RIV893b746e3f4c4ae3a82bb6fdf853e5bb" hidden="1">'Adjusted EBITDA'!$C:$C</definedName>
    <definedName name="_RIV8945fec91bc34eed801363ef1d50cce8" localSheetId="2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2" hidden="1">#REF!</definedName>
    <definedName name="_RIV899f2700a61d4763a42e69ba88ad2bb1" hidden="1">'Free Cash Flows'!#REF!</definedName>
    <definedName name="_RIV89b8530a3d274225807a5b7c19d14f88" hidden="1">#REF!</definedName>
    <definedName name="_RIV8a15a7d63622489896ff8e193a97a0b4" localSheetId="2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2" hidden="1">#REF!</definedName>
    <definedName name="_RIV8b668f06c16e484fb10895c9528dac02" hidden="1">'Rev by Asset Class QTD'!$R:$R</definedName>
    <definedName name="_RIV8b679868dd5a4a16bb38fc114bc92213" localSheetId="2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2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2" hidden="1">#REF!</definedName>
    <definedName name="_RIV8c171dbdbf464009a5212a1a3ec40222" hidden="1">'Rev by Asset Class QTD'!$C:$C</definedName>
    <definedName name="_RIV8c1fd49c19114cc9a0a1cffda24a5313" localSheetId="2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Statement'!$24:$24</definedName>
    <definedName name="_RIV8cc378ef24a3491e85d34d9a34e99abf" hidden="1">#REF!</definedName>
    <definedName name="_RIV8cee2370e60847f897c0b46d5c2ebe99" hidden="1">#REF!</definedName>
    <definedName name="_RIV8d0beda84d474e0a9c74d80623ee27a8" localSheetId="2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2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Statement'!$17:$17</definedName>
    <definedName name="_RIV8dcedb6e52994fbcb256d2e437d0571a" localSheetId="2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Statement'!#REF!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2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2" hidden="1">#REF!</definedName>
    <definedName name="_RIV8e5e76f5c2664863b6da47943c6cb220" hidden="1">#REF!</definedName>
    <definedName name="_RIV8e6838855b4f4025a98af7ec0ab76a8b" localSheetId="2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2" hidden="1">#REF!</definedName>
    <definedName name="_RIV8ef93e2da1bf4120a67dc46583fb7d76" hidden="1">'Basic &amp; Diluted EPS'!#REF!</definedName>
    <definedName name="_RIV8f27f3215d0d431ea0a94d4882052a68" localSheetId="2" hidden="1">#REF!</definedName>
    <definedName name="_RIV8f27f3215d0d431ea0a94d4882052a68" hidden="1">#REF!</definedName>
    <definedName name="_RIV8f664095954b452bb540f0c80be261fb" localSheetId="2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2" hidden="1">#REF!</definedName>
    <definedName name="_RIV9051d1f2022543189c54970a590201b3" hidden="1">'Rev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2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Statement'!$21:$21</definedName>
    <definedName name="_RIV925b17971dd04203bbb0034bc3fd0c40" localSheetId="2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2" hidden="1">#REF!</definedName>
    <definedName name="_RIV93df48918baf44d4b0265854b6091c06" hidden="1">'Rev by Asset Class QTD'!$W:$W</definedName>
    <definedName name="_RIV93e825b25fc1496091dd90d023b35505" localSheetId="2" hidden="1">#REF!</definedName>
    <definedName name="_RIV93e825b25fc1496091dd90d023b35505" hidden="1">'Adjusted EBITDA'!#REF!</definedName>
    <definedName name="_RIV93f0970d78ea48bb9222277223e17dd5" localSheetId="2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2" hidden="1">#REF!</definedName>
    <definedName name="_RIV9442de5de22e4e8097c08afbcfe604ca" hidden="1">'Basic &amp; Diluted EPS'!#REF!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2" hidden="1">#REF!</definedName>
    <definedName name="_RIV950173ad9a7047718d2304344c7ff225" hidden="1">'Basic &amp; Diluted EPS'!$A:$A</definedName>
    <definedName name="_RIV9532dcaa39964d78b8890f8fda114afc" localSheetId="2" hidden="1">#REF!</definedName>
    <definedName name="_RIV9532dcaa39964d78b8890f8fda114afc" hidden="1">'Rev by Asset Class QTD'!$L:$L</definedName>
    <definedName name="_RIV954ac935adc94086b56edee31cb39397" localSheetId="2" hidden="1">#REF!</definedName>
    <definedName name="_RIV954ac935adc94086b56edee31cb39397" hidden="1">#REF!</definedName>
    <definedName name="_RIV95564304984b46798fb2fbb4819711d1" localSheetId="2" hidden="1">#REF!</definedName>
    <definedName name="_RIV95564304984b46798fb2fbb4819711d1" hidden="1">'Basic &amp; Diluted EPS'!#REF!</definedName>
    <definedName name="_RIV958648dbcd3a4ebb858b25a32b5d1fff" localSheetId="2" hidden="1">#REF!</definedName>
    <definedName name="_RIV958648dbcd3a4ebb858b25a32b5d1fff" hidden="1">'Adjusted EBITDA'!#REF!</definedName>
    <definedName name="_RIV958afe2dd95e49cf9b01ede47885f574" localSheetId="2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2" hidden="1">#REF!</definedName>
    <definedName name="_RIV96e857da585e49d99f9748ca3809a812" hidden="1">'Rev by Asset Class QTD'!$12:$12</definedName>
    <definedName name="_RIV9702ddbbabed4f0c88c26e8706a375b9" hidden="1">#REF!</definedName>
    <definedName name="_RIV9703cacec82148d2aca81efc2dd29af3" hidden="1">#REF!</definedName>
    <definedName name="_RIV97275a2be4244bdcb3830dd79d5bda9b" localSheetId="2" hidden="1">#REF!</definedName>
    <definedName name="_RIV97275a2be4244bdcb3830dd79d5bda9b" hidden="1">#REF!</definedName>
    <definedName name="_RIV9728eac7b8dc432588d934b472bf9795" localSheetId="2" hidden="1">#REF!</definedName>
    <definedName name="_RIV9728eac7b8dc432588d934b472bf9795" hidden="1">'Fees per Million QTD'!$H:$H</definedName>
    <definedName name="_RIV97539cd7bbf44d69af4c4330ea105c8d" localSheetId="2" hidden="1">#REF!</definedName>
    <definedName name="_RIV97539cd7bbf44d69af4c4330ea105c8d" hidden="1">'Adjusted Expenses'!#REF!</definedName>
    <definedName name="_RIV9791612d83a04a85b568d7c5ba95bbf6" localSheetId="2" hidden="1">#REF!</definedName>
    <definedName name="_RIV9791612d83a04a85b568d7c5ba95bbf6" hidden="1">#REF!</definedName>
    <definedName name="_RIV97996fbe2f91403598fac9df6c63ee3d" localSheetId="2" hidden="1">#REF!</definedName>
    <definedName name="_RIV97996fbe2f91403598fac9df6c63ee3d" hidden="1">'Adjusted EBITDA'!#REF!</definedName>
    <definedName name="_RIV97a4a335f9b8494ca89541ef77a8451d" localSheetId="2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2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2" hidden="1">#REF!</definedName>
    <definedName name="_RIV9a75f3bb13534cf9b6bb9d05acf9ba45" hidden="1">'Rev by Asset Class QTD'!$8:$8</definedName>
    <definedName name="_RIV9a8cb1c71e994d12b19d83866b02c0c5" hidden="1">#REF!</definedName>
    <definedName name="_RIV9a8cdb3a9f1e4c1ca77de15f7c3e8a92" hidden="1">#REF!</definedName>
    <definedName name="_RIV9aa163219cfe407b8c069d09371b5b82" localSheetId="2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2" hidden="1">#REF!</definedName>
    <definedName name="_RIV9ad56c3e9ebb43848e5717e54f054fb8" hidden="1">'Adjusted Diluted EPS'!$16:$16</definedName>
    <definedName name="_RIV9ae2072937e146b1a6b65dab7c16fe65" hidden="1">#REF!</definedName>
    <definedName name="_RIV9aed522a55eb469c82d937fef51dd569" localSheetId="2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2" hidden="1">#REF!</definedName>
    <definedName name="_RIV9e723eae65cc425698c7caac0e7eea3c" hidden="1">'Wtd Avg Shares Outstanding'!#REF!</definedName>
    <definedName name="_RIV9e7976d9cdde4888ac5191d630de9b75" localSheetId="2" hidden="1">#REF!</definedName>
    <definedName name="_RIV9e7976d9cdde4888ac5191d630de9b75" hidden="1">#REF!</definedName>
    <definedName name="_RIV9e86015668c044cab6dbe4e3a8bbaa7a" localSheetId="2" hidden="1">#REF!</definedName>
    <definedName name="_RIV9e86015668c044cab6dbe4e3a8bbaa7a" hidden="1">#REF!</definedName>
    <definedName name="_RIV9ed1a45280e24eb285c9ba4a61ace2dc" localSheetId="2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2" hidden="1">#REF!</definedName>
    <definedName name="_RIV9ff88a9b966c48a499596acd5f09124a" hidden="1">'Adjusted Expenses'!$11:$11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2" hidden="1">#REF!</definedName>
    <definedName name="_RIVa0d51980db354cab8a04c620d174ef0d" hidden="1">'Adjusted Diluted EPS'!$14:$14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2" hidden="1">#REF!</definedName>
    <definedName name="_RIVa186ab537f964d40976e2b46204f5af5" hidden="1">'Rev by Asset Class QTD'!$U:$U</definedName>
    <definedName name="_RIVa18a142aac5b426cbe8be5da0fed02e6" localSheetId="2" hidden="1">#REF!</definedName>
    <definedName name="_RIVa18a142aac5b426cbe8be5da0fed02e6" hidden="1">'Basic &amp; Diluted EPS'!$10:$10</definedName>
    <definedName name="_RIVa1a7d37ff69741e295925efd1e4a57e5" hidden="1">#REF!</definedName>
    <definedName name="_RIVa1b6f80b7d524404879c8340a5251976" localSheetId="2" hidden="1">#REF!</definedName>
    <definedName name="_RIVa1b6f80b7d524404879c8340a5251976" hidden="1">#REF!</definedName>
    <definedName name="_RIVa1b8e2ccd0f04dd6be11256cdb3b3b3f" localSheetId="2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2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2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2" hidden="1">#REF!</definedName>
    <definedName name="_RIVa2c13f019b05422faea962815bdb3285" hidden="1">'Free Cash Flows'!#REF!</definedName>
    <definedName name="_RIVa2ccc27fcaf24831a25417aedded6769" localSheetId="2" hidden="1">#REF!</definedName>
    <definedName name="_RIVa2ccc27fcaf24831a25417aedded6769" hidden="1">#REF!</definedName>
    <definedName name="_RIVa2d97773cd0d46678ab19121683abf76" localSheetId="2" hidden="1">#REF!</definedName>
    <definedName name="_RIVa2d97773cd0d46678ab19121683abf76" hidden="1">#REF!</definedName>
    <definedName name="_RIVa2e99d8f3488448886a4932ecba4fd89" localSheetId="2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2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2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2" hidden="1">#REF!</definedName>
    <definedName name="_RIVa6150fed58504ba2aea09af56c3256b7" hidden="1">'Adjusted Diluted EPS'!#REF!</definedName>
    <definedName name="_RIVa64b942873394e469c5d9f7688996e77" localSheetId="2" hidden="1">#REF!</definedName>
    <definedName name="_RIVa64b942873394e469c5d9f7688996e77" hidden="1">#REF!</definedName>
    <definedName name="_RIVa654945e0e1845f0a392bc50f75c312a" hidden="1">'Income Statement'!$35:$35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2" hidden="1">#REF!</definedName>
    <definedName name="_RIVa67b0ac037e7401a87cb0fa34b2cc2c3" hidden="1">#REF!</definedName>
    <definedName name="_RIVa6b1bbd0c7af4f88bc6975617eff163b" hidden="1">'Income Statement'!$36:$36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2" hidden="1">#REF!</definedName>
    <definedName name="_RIVa92073678a6f411193af33d5d56b5b4d" hidden="1">'Rev by Asset Class QTD'!$J:$J</definedName>
    <definedName name="_RIVa94e4d9e6cff4d2ab11dc194e6d0479e" localSheetId="2" hidden="1">#REF!</definedName>
    <definedName name="_RIVa94e4d9e6cff4d2ab11dc194e6d0479e" hidden="1">#REF!</definedName>
    <definedName name="_RIVa95edfe875ec4a368cfd46e2e20f34aa" localSheetId="2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2" hidden="1">#REF!</definedName>
    <definedName name="_RIVab88b03d9ef44afa865b86aa2f796d20" hidden="1">'Basic &amp; Diluted EPS'!#REF!</definedName>
    <definedName name="_RIVab9e3bbf4ce14200a0235105004b42a1" hidden="1">#REF!</definedName>
    <definedName name="_RIVababb1cd975a4416bc52e0bbc389ab2a" hidden="1">#REF!</definedName>
    <definedName name="_RIVabce0e18e04f467dbc35c3d1344ce09a" localSheetId="2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2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2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2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2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2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2" hidden="1">#REF!</definedName>
    <definedName name="_RIVb168e19053f14cf4a69fbe9aeec18f67" hidden="1">#REF!</definedName>
    <definedName name="_RIVb17d2be422e64fce8f0aef8461d219ae" localSheetId="2" hidden="1">#REF!</definedName>
    <definedName name="_RIVb17d2be422e64fce8f0aef8461d219ae" hidden="1">#REF!</definedName>
    <definedName name="_RIVb181069812e945a8872961dd7e62f9a3" localSheetId="2" hidden="1">#REF!</definedName>
    <definedName name="_RIVb181069812e945a8872961dd7e62f9a3" hidden="1">'Wtd Avg Shares Outstanding'!#REF!</definedName>
    <definedName name="_RIVb1820cce07594e0eae73845c277ad2f8" localSheetId="2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2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Statement'!#REF!</definedName>
    <definedName name="_RIVb2cef67901454b39bc3f31da8265003e" hidden="1">#REF!</definedName>
    <definedName name="_RIVb2d2899db3624c8c92d18df5650703e3" localSheetId="2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2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2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2" hidden="1">#REF!</definedName>
    <definedName name="_RIVb65c840e3bdb45a48aa9089223ef52e5" hidden="1">'Basic &amp; Diluted EPS'!#REF!</definedName>
    <definedName name="_RIVb66f289007f444039ce912b996bc38bf" localSheetId="2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2" hidden="1">#REF!</definedName>
    <definedName name="_RIVb6cb17b7705e4428abf4db81c3af551b" hidden="1">'Adjusted EBITDA'!#REF!</definedName>
    <definedName name="_RIVb6cd66f72fde461ca199d2ebf66c3f92" localSheetId="2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2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2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2" hidden="1">#REF!</definedName>
    <definedName name="_RIVb800cfa3555c481c863c3dd739291d51" hidden="1">'Rev by Asset Class QTD'!$I:$I</definedName>
    <definedName name="_RIVb81f94a8e5424f8aa21ec6458344ff6a" localSheetId="2" hidden="1">#REF!</definedName>
    <definedName name="_RIVb81f94a8e5424f8aa21ec6458344ff6a" hidden="1">#REF!</definedName>
    <definedName name="_RIVb83ad3a508d444b9922fa04a6ce0c051" localSheetId="2" hidden="1">#REF!</definedName>
    <definedName name="_RIVb83ad3a508d444b9922fa04a6ce0c051" hidden="1">#REF!</definedName>
    <definedName name="_RIVb86390ef119941d7bfc741af339526fc" localSheetId="2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Statement'!$27:$27</definedName>
    <definedName name="_RIVb8f133392b774084893944518baab05c" localSheetId="2" hidden="1">#REF!</definedName>
    <definedName name="_RIVb8f133392b774084893944518baab05c" hidden="1">#REF!</definedName>
    <definedName name="_RIVb916e53ef7c3464c8f7ebd1f78a048f5" localSheetId="2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2" hidden="1">#REF!</definedName>
    <definedName name="_RIVb9e6df2e8a1f4b7196ca515c617a43a3" hidden="1">'Wtd Avg Shares Outstanding'!#REF!</definedName>
    <definedName name="_RIVba16e3630a354111bc98b14620749f5b" localSheetId="2" hidden="1">#REF!</definedName>
    <definedName name="_RIVba16e3630a354111bc98b14620749f5b" hidden="1">#REF!</definedName>
    <definedName name="_RIVba307ddd6d9e4d208633332fd625f828" localSheetId="2" hidden="1">#REF!</definedName>
    <definedName name="_RIVba307ddd6d9e4d208633332fd625f828" hidden="1">#REF!</definedName>
    <definedName name="_RIVba321795929f4f7ea0598794fc58d15d" localSheetId="2" hidden="1">#REF!</definedName>
    <definedName name="_RIVba321795929f4f7ea0598794fc58d15d" hidden="1">#REF!</definedName>
    <definedName name="_RIVba3324498d1e4723a2d29109014b305f" localSheetId="2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2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2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2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2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2" hidden="1">#REF!</definedName>
    <definedName name="_RIVbc0404ed29024611afad00c44d827f88" hidden="1">#REF!</definedName>
    <definedName name="_RIVbc0b7e5189994edb9bd0208e0409441c" hidden="1">'Income Statement'!$29:$29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2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2" hidden="1">#REF!</definedName>
    <definedName name="_RIVbe01a71cc3764f2e947cff2480404ba0" hidden="1">'Rev by Asset Class QTD'!$D:$D</definedName>
    <definedName name="_RIVbe4ca734dd4f43df9986c956df2d902a" localSheetId="2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2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2" hidden="1">#REF!</definedName>
    <definedName name="_RIVc042842d0fbf42ffb7d065fa8ce13203" hidden="1">'Adjusted Diluted EPS'!#REF!</definedName>
    <definedName name="_RIVc04709b22daf4fb68ed0490f95c8ee47" localSheetId="2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Statement'!$23:$23</definedName>
    <definedName name="_RIVc0e25b08acea4610be407a703c9bcf53" hidden="1">#REF!</definedName>
    <definedName name="_RIVc14d3fae4c614ac68e1242afe1bd01c4" hidden="1">#REF!</definedName>
    <definedName name="_RIVc1a7958b7767480dafdde7c44f57797f" localSheetId="2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2" hidden="1">#REF!</definedName>
    <definedName name="_RIVc362eb68e5fe40f397ef6355777e7a4a" hidden="1">'Basic &amp; Diluted EPS'!#REF!</definedName>
    <definedName name="_RIVc38bc4946be74c3db03f3e72fa4bf740" localSheetId="2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2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2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2" hidden="1">#REF!</definedName>
    <definedName name="_RIVc724e379d8ef48cc833c7e1997ecdb18" hidden="1">'Rev by Asset Class QTD'!$9:$9</definedName>
    <definedName name="_RIVc727c4abb49646aca9da1a83e101da39" hidden="1">#REF!</definedName>
    <definedName name="_RIVc73ae79295524c1c88e4cbcfb7e95547" localSheetId="2" hidden="1">#REF!</definedName>
    <definedName name="_RIVc73ae79295524c1c88e4cbcfb7e95547" hidden="1">'Adjusted Diluted EPS'!$8:$8</definedName>
    <definedName name="_RIVc778bf2792984f68aec5d03547d2fe80" localSheetId="2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2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2" hidden="1">#REF!</definedName>
    <definedName name="_RIVc7f3fc1cf9fb470e8cad9767ba872d8c" hidden="1">'Basic &amp; Diluted EPS'!#REF!</definedName>
    <definedName name="_RIVc8072e75069c40a3ae856d71b19d2dba" localSheetId="2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2" hidden="1">#REF!</definedName>
    <definedName name="_RIVc87df16eaa3347c7ac002f47dbd63d00" hidden="1">'Basic &amp; Diluted EPS'!#REF!</definedName>
    <definedName name="_RIVc8b7ab21ee2549e28bea2566ca545044" localSheetId="2" hidden="1">#REF!</definedName>
    <definedName name="_RIVc8b7ab21ee2549e28bea2566ca545044" hidden="1">#REF!</definedName>
    <definedName name="_RIVc8d90866f43248f39d1621df7f756e98" localSheetId="2" hidden="1">#REF!</definedName>
    <definedName name="_RIVc8d90866f43248f39d1621df7f756e98" hidden="1">#REF!</definedName>
    <definedName name="_RIVc8ec3f5c55844bed940305ed3eeb81e0" localSheetId="2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2" hidden="1">#REF!</definedName>
    <definedName name="_RIVc97e77bd2e3b453d80daed440743f97b" hidden="1">'Adjusted EBITDA'!#REF!</definedName>
    <definedName name="_RIVc99f777dce5445e3b42777fbadcad22a" hidden="1">#REF!</definedName>
    <definedName name="_RIVc9a185ce0a6c4a71adef235efe1e0cb1" localSheetId="2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2" hidden="1">#REF!</definedName>
    <definedName name="_RIVcb8cfe34f6714588a5b3c07db3754123" hidden="1">'Fees per Million QTD'!#REF!</definedName>
    <definedName name="_RIVcb91ab15909c4eb58821392a09baad4b" localSheetId="2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2" hidden="1">#REF!</definedName>
    <definedName name="_RIVcbd4280cbf5e4dc5b80aaaa98c54cee2" hidden="1">'Free Cash Flows'!$11:$11</definedName>
    <definedName name="_RIVcbf69b8e69674a6abe338c61c7778ea9" hidden="1">'Income Statement'!#REF!</definedName>
    <definedName name="_RIVcc06e02f2fbf48ad9f9195ff5d025f89" localSheetId="2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2" hidden="1">#REF!</definedName>
    <definedName name="_RIVcc37dfc4421f48ebafd902f0c09fcd9a" hidden="1">'Basic &amp; Diluted EPS'!$9:$9</definedName>
    <definedName name="_RIVcc3826987c084d7ea316b4d052b6c1a8" hidden="1">#REF!</definedName>
    <definedName name="_RIVcc5367acf17a4199a96b15bdcf552ef1" hidden="1">#REF!</definedName>
    <definedName name="_RIVcc681f397048422bb1213742cf81742b" localSheetId="2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2" hidden="1">#REF!</definedName>
    <definedName name="_RIVccc0274d19e94fd2b94388565eb78c3c" hidden="1">'Adjusted Diluted EPS'!$20:$20</definedName>
    <definedName name="_RIVccc35c43610148119c41c872200a446d" hidden="1">#REF!</definedName>
    <definedName name="_RIVccd00e67b4314ccc91d7632431adfb7f" hidden="1">#REF!</definedName>
    <definedName name="_RIVccd45bee787149a4b5fdf16bb52203b5" localSheetId="2" hidden="1">#REF!</definedName>
    <definedName name="_RIVccd45bee787149a4b5fdf16bb52203b5" hidden="1">'Adjusted Expenses'!#REF!</definedName>
    <definedName name="_RIVccd6813c9d444406aaf98f2c778615ae" localSheetId="2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2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2" hidden="1">#REF!</definedName>
    <definedName name="_RIVcd6ce5ae6ea443838c677814f655eb04" hidden="1">'Rev by Asset Class QTD'!$15:$15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2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2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2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2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2" hidden="1">#REF!</definedName>
    <definedName name="_RIVcf37c4214c904e7abde38323e043b001" hidden="1">'Adjusted Expenses'!#REF!</definedName>
    <definedName name="_RIVcf4ae471e34f47c3b76db21a3c9a659f" hidden="1">#REF!</definedName>
    <definedName name="_RIVcf61930d7362452ebba1501347326bee" hidden="1">#REF!</definedName>
    <definedName name="_RIVcf7998acc4e44e9c88f070c53c598db1" localSheetId="2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2" hidden="1">#REF!</definedName>
    <definedName name="_RIVcfacdec730ce4ed9b42486a2c8412757" hidden="1">'Adjusted Expenses'!#REF!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2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2" hidden="1">#REF!</definedName>
    <definedName name="_RIVd15d3f3e5c584eb0b87cfe2ab0db85ed" hidden="1">'Rev by Asset Class QTD'!$11:$11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2" hidden="1">#REF!</definedName>
    <definedName name="_RIVd1dea2420178476c8c6660c764d2add5" hidden="1">'Adjusted Diluted EPS'!#REF!</definedName>
    <definedName name="_RIVd1eef594394546c39eba834373780fc0" hidden="1">#REF!</definedName>
    <definedName name="_RIVd204030d9b154afe8d9a3ce1223dfaf6" localSheetId="2" hidden="1">#REF!</definedName>
    <definedName name="_RIVd204030d9b154afe8d9a3ce1223dfaf6" hidden="1">#REF!</definedName>
    <definedName name="_RIVd20a12efc5644dfebb79573a56b23a1f" localSheetId="2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2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2" hidden="1">#REF!</definedName>
    <definedName name="_RIVd23c9ced8e82474bbf11e566ca27a8ad" hidden="1">#REF!</definedName>
    <definedName name="_RIVd24a1a88276d471b9b605565112057da" localSheetId="2" hidden="1">#REF!</definedName>
    <definedName name="_RIVd24a1a88276d471b9b605565112057da" hidden="1">'Select Financial Results QTD'!$23:$23</definedName>
    <definedName name="_RIVd27377add7e24c20ae063a298f47b845" localSheetId="2" hidden="1">#REF!</definedName>
    <definedName name="_RIVd27377add7e24c20ae063a298f47b845" hidden="1">#REF!</definedName>
    <definedName name="_RIVd2879516d0a74874b5c79d01c99569fc" localSheetId="2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2" hidden="1">#REF!</definedName>
    <definedName name="_RIVd2bd33527794416eb234b38acd8b5e9d" hidden="1">'Wtd Avg Shares Outstanding'!#REF!</definedName>
    <definedName name="_RIVd32da24113e24d0fadfa3190b27add76" localSheetId="2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2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2" hidden="1">#REF!</definedName>
    <definedName name="_RIVd415808d396840feb740fc2e9355964a" hidden="1">'Select Financial Results QTD'!$14:$14</definedName>
    <definedName name="_RIVd42ca3b867dd48bdb397e3e78e517448" hidden="1">'Income Statement'!$38:$38</definedName>
    <definedName name="_RIVd430181b501642309bcacd99242ef89f" localSheetId="2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2" hidden="1">#REF!</definedName>
    <definedName name="_RIVd4d85e8671244210ba7d503956b43194" hidden="1">'Wtd Avg Shares Outstanding'!$13:$13</definedName>
    <definedName name="_RIVd5180fc5116e4edaa9fb09a2e013fb43" localSheetId="2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2" hidden="1">#REF!</definedName>
    <definedName name="_RIVd5544aa208fa413cb351fbd61a96d15c" hidden="1">'Adjusted Diluted EPS'!$9:$9</definedName>
    <definedName name="_RIVd56840877f65434485b63bd47bd5ff2a" hidden="1">#REF!</definedName>
    <definedName name="_RIVd56f267204c4429d9bb07aa1a603cb45" hidden="1">#REF!</definedName>
    <definedName name="_RIVd58d35825f1d49cab01222514f370a3f" localSheetId="2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2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2" hidden="1">#REF!</definedName>
    <definedName name="_RIVd63c873dbbc547fcb8d1105e85ee9782" hidden="1">'Adjusted Expenses'!#REF!</definedName>
    <definedName name="_RIVd64f700720104da39d7c5300f3b8fd07" hidden="1">#REF!</definedName>
    <definedName name="_RIVd657385d9d404834a120a223460f6651" hidden="1">#REF!</definedName>
    <definedName name="_RIVd65b2717985648df872840c3a75299f7" localSheetId="2" hidden="1">#REF!</definedName>
    <definedName name="_RIVd65b2717985648df872840c3a75299f7" hidden="1">#REF!</definedName>
    <definedName name="_RIVd668f9d0eb654f8a912a0d9ce47e1cbc" localSheetId="2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2" hidden="1">#REF!</definedName>
    <definedName name="_RIVd6751098c3bc438282dad9d9484fb45c" hidden="1">#REF!</definedName>
    <definedName name="_RIVd67d66286d8548dcadbedf0249da5feb" localSheetId="2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2" hidden="1">#REF!</definedName>
    <definedName name="_RIVd6ed3d532f624460bc7e0455f65f5c68" hidden="1">'Adjusted Expenses'!$5:$5</definedName>
    <definedName name="_RIVd6f45682e6d34755bbab11ce75e22a55" localSheetId="2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2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2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2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2" hidden="1">#REF!</definedName>
    <definedName name="_RIVd8ea506817724f31921ad2bb5be21f51" hidden="1">'Basic &amp; Diluted EPS'!#REF!</definedName>
    <definedName name="_RIVd93b9d7846a54f5d93d30406374ee1f1" hidden="1">#REF!</definedName>
    <definedName name="_RIVd94598f27ebc4a0e91ea1d6b5dae0840" localSheetId="2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2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2" hidden="1">#REF!</definedName>
    <definedName name="_RIVd9ed763ca8494b759aa2efed426da471" hidden="1">#REF!</definedName>
    <definedName name="_RIVda01d13e516e48e0accb973466890c0f" localSheetId="2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2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2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2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2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2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2" hidden="1">#REF!</definedName>
    <definedName name="_RIVde19f0b519734744a554957925b82f35" hidden="1">'Wtd Avg Shares Outstanding'!#REF!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Statement'!$16:$16</definedName>
    <definedName name="_RIVe0795dcbbee44f18a7df261245779fe9" hidden="1">#REF!</definedName>
    <definedName name="_RIVe0d4344be38f43fa9cf36d26f767b86b" localSheetId="2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2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2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2" hidden="1">#REF!</definedName>
    <definedName name="_RIVe335915a56a34deea2f0123f21f0c68f" hidden="1">'Basic &amp; Diluted EPS'!#REF!</definedName>
    <definedName name="_RIVe34257e8ea034ef5be6c21dc0c9cdc2f" hidden="1">#REF!</definedName>
    <definedName name="_RIVe34395d4872d4934b7f6ef90a7f5d26d" localSheetId="2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2" hidden="1">#REF!</definedName>
    <definedName name="_RIVe3a3ee8150a347dba94cb91c9c9436c3" hidden="1">'Adjusted EBITDA'!$B:$B</definedName>
    <definedName name="_RIVe3b5a35bb594432db7473bd20371c9f3" localSheetId="2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2" hidden="1">#REF!</definedName>
    <definedName name="_RIVe4e001f4b5c74f04b57cbd8af02234f5" hidden="1">'Adjusted EBITDA'!$13:$13</definedName>
    <definedName name="_RIVe4ea341c43bd4cc9805f6e5fd0b3ff86" localSheetId="2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2" hidden="1">#REF!</definedName>
    <definedName name="_RIVe740e8af60b942b68e3e3294e73c3fd5" hidden="1">#REF!</definedName>
    <definedName name="_RIVe741357a5e9e4fd7811efed484a8ed7b" localSheetId="2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2" hidden="1">#REF!</definedName>
    <definedName name="_RIVe7558f9de6634751965945174116c148" hidden="1">'Adjusted Expenses'!$13:$13</definedName>
    <definedName name="_RIVe768f0d789e844cd9fed65961815ec16" hidden="1">#REF!</definedName>
    <definedName name="_RIVe7a88e3fff9746b7ba91b32790ea9057" localSheetId="2" hidden="1">#REF!</definedName>
    <definedName name="_RIVe7a88e3fff9746b7ba91b32790ea9057" hidden="1">#REF!</definedName>
    <definedName name="_RIVe7ad1ca3b6d9462888dc22cca564354e" localSheetId="2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2" hidden="1">#REF!</definedName>
    <definedName name="_RIVe8a58dc5f83f4440aabeddb69ecd3a0c" hidden="1">'Adjusted Diluted EPS'!$11:$11</definedName>
    <definedName name="_RIVe8d3dc97b17f47cdaca33fa1f99c1a61" localSheetId="2" hidden="1">#REF!</definedName>
    <definedName name="_RIVe8d3dc97b17f47cdaca33fa1f99c1a61" hidden="1">'Free Cash Flows'!$8:$8</definedName>
    <definedName name="_RIVe8db51df5ed049888a7a7bbb059fd358" localSheetId="2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2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2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2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2" hidden="1">#REF!</definedName>
    <definedName name="_RIVed6d3b5531204254a4f0db84519e886f" hidden="1">'Adjusted Expenses'!$D:$D</definedName>
    <definedName name="_RIVed7e09a992f546b28a4788f0b67f2d30" localSheetId="2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2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2" hidden="1">#REF!</definedName>
    <definedName name="_RIVee42698ed1544e97a44149201fcd553d" hidden="1">'Adjusted EBITDA'!$7:$7</definedName>
    <definedName name="_RIVee6336fcf37b4bd6907a184fd8b72d46" hidden="1">#REF!</definedName>
    <definedName name="_RIVee66c6c2c22e4c78941c8418e70fbac8" localSheetId="2" hidden="1">#REF!</definedName>
    <definedName name="_RIVee66c6c2c22e4c78941c8418e70fbac8" hidden="1">'Adjusted Diluted EPS'!$G:$G</definedName>
    <definedName name="_RIVee715010cf6c4b74a1d7e1146fae3b4f" localSheetId="2" hidden="1">#REF!</definedName>
    <definedName name="_RIVee715010cf6c4b74a1d7e1146fae3b4f" hidden="1">#REF!</definedName>
    <definedName name="_RIVee812f5e09fb4d4abf9c1399f326bde6" localSheetId="2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2" hidden="1">#REF!</definedName>
    <definedName name="_RIVee914f771f284f44989a0d4397f31004" hidden="1">#REF!</definedName>
    <definedName name="_RIVee91c5f3f1244168a313f82bb49c6519" localSheetId="2" hidden="1">#REF!</definedName>
    <definedName name="_RIVee91c5f3f1244168a313f82bb49c6519" hidden="1">#REF!</definedName>
    <definedName name="_RIVeea243db148f4d6c98bfe81956b41182" localSheetId="2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2" hidden="1">#REF!</definedName>
    <definedName name="_RIVef3e18ea19974b42a982a01a0a0071b0" hidden="1">#REF!</definedName>
    <definedName name="_RIVef4bc736a5824cf491c2b59ad4d2c604" hidden="1">'Income Statement'!$31:$31</definedName>
    <definedName name="_RIVef6052d7540b4acd8fda4699f3c92357" hidden="1">#REF!</definedName>
    <definedName name="_RIVef6600ebb92d4643b26aecd4644302b0" hidden="1">#REF!</definedName>
    <definedName name="_RIVef9e901ac3604f49ae7ccd604a392b6c" localSheetId="2" hidden="1">#REF!</definedName>
    <definedName name="_RIVef9e901ac3604f49ae7ccd604a392b6c" hidden="1">'Fees per Million QTD'!$K:$K</definedName>
    <definedName name="_RIVefa335c6d2924a5a82cbd5b41f8b5ead" localSheetId="2" hidden="1">#REF!</definedName>
    <definedName name="_RIVefa335c6d2924a5a82cbd5b41f8b5ead" hidden="1">#REF!</definedName>
    <definedName name="_RIVefccc9048ea643ad9e29ec7e9642f810" localSheetId="2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2" hidden="1">#REF!</definedName>
    <definedName name="_RIVeff8a677cb684139bd187d1481f30d7e" hidden="1">'Wtd Avg Shares Outstanding'!#REF!</definedName>
    <definedName name="_RIVf005b2c55c7044c9bfb990b2dc51e91b" localSheetId="2" hidden="1">#REF!</definedName>
    <definedName name="_RIVf005b2c55c7044c9bfb990b2dc51e91b" hidden="1">#REF!</definedName>
    <definedName name="_RIVf0118ef18636452997597ea130b6e7fb" localSheetId="2" hidden="1">#REF!</definedName>
    <definedName name="_RIVf0118ef18636452997597ea130b6e7fb" hidden="1">#REF!</definedName>
    <definedName name="_RIVf0344591cc584078a366b81904a4ed60" localSheetId="2" hidden="1">#REF!</definedName>
    <definedName name="_RIVf0344591cc584078a366b81904a4ed60" hidden="1">#REF!</definedName>
    <definedName name="_RIVf0799c4782b5458a9e50b164dd5e8a8c" localSheetId="2" hidden="1">#REF!</definedName>
    <definedName name="_RIVf0799c4782b5458a9e50b164dd5e8a8c" hidden="1">'Rev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2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2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2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2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2" hidden="1">#REF!</definedName>
    <definedName name="_RIVf368ce8bc7e9439cbe88bd936e445fe0" hidden="1">'Fees per Million QTD'!$R:$R</definedName>
    <definedName name="_RIVf3920ae5c1b1430e907fe2f4e8554699" localSheetId="2" hidden="1">#REF!</definedName>
    <definedName name="_RIVf3920ae5c1b1430e907fe2f4e8554699" hidden="1">#REF!</definedName>
    <definedName name="_RIVf3977bf16cfa463b9ba3d48da9b9af60" localSheetId="2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2" hidden="1">#REF!</definedName>
    <definedName name="_RIVf3b18c2f143a45129a828c73bac0e69e" hidden="1">'Basic &amp; Diluted EPS'!#REF!</definedName>
    <definedName name="_RIVf3c9e9ab57b840a6b3f665355f4ae69b" localSheetId="2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2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2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2" hidden="1">#REF!</definedName>
    <definedName name="_RIVf6dc58aaee4c4d7b8fdf5934491e88e0" hidden="1">'Adjusted Diluted EPS'!$10:$10</definedName>
    <definedName name="_RIVf6f254db377946fea3a1b77b6a12de1b" localSheetId="2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2" hidden="1">#REF!</definedName>
    <definedName name="_RIVf710291c45344260afe55a75d280244a" hidden="1">#REF!</definedName>
    <definedName name="_RIVf7157508080340218f4b7e5a0d31b7c5" localSheetId="2" hidden="1">#REF!</definedName>
    <definedName name="_RIVf7157508080340218f4b7e5a0d31b7c5" hidden="1">'Fees per Million QTD'!#REF!</definedName>
    <definedName name="_RIVf74d798f304f497da5b6ed33b78e6aac" localSheetId="2" hidden="1">#REF!</definedName>
    <definedName name="_RIVf74d798f304f497da5b6ed33b78e6aac" hidden="1">'Adjusted Expenses'!#REF!</definedName>
    <definedName name="_RIVf757ce2c8cf84917b674bbd523a18840" localSheetId="2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2" hidden="1">#REF!</definedName>
    <definedName name="_RIVf851b13c8b5e44fca8d99afb4b704e13" hidden="1">'Wtd Avg Shares Outstanding'!$6:$6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2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2" hidden="1">#REF!</definedName>
    <definedName name="_RIVf9619c4ca815488da5d8f6a8e87f9308" hidden="1">'Adjusted Diluted EPS'!$7:$7</definedName>
    <definedName name="_RIVf961c4df0d064ca7886629f430324d12" hidden="1">#REF!</definedName>
    <definedName name="_RIVf9680e61bed34b5088a4fb41713b50f7" hidden="1">#REF!</definedName>
    <definedName name="_RIVf97763f5b2e741afa09c203e3a44819c" localSheetId="2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2" hidden="1">#REF!</definedName>
    <definedName name="_RIVf9afce2903884443b75fa95aec40dff5" hidden="1">'Adjusted Diluted EPS'!#REF!</definedName>
    <definedName name="_RIVf9e91e9d992d4a6bb90ea01ae444341a" hidden="1">#REF!</definedName>
    <definedName name="_RIVf9ea3622ceb84521b7e4e76c5169e65f" hidden="1">#REF!</definedName>
    <definedName name="_RIVf9ed5f1ff91c48b0b5f078d8f8e339f0" localSheetId="2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2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2" hidden="1">#REF!</definedName>
    <definedName name="_RIVfde2a5a3f474486b955508a35fcb8cfa" hidden="1">'Adjusted EBITDA'!$12:$12</definedName>
    <definedName name="_RIVfdea17c80574428fba31fda5ee3055bd" hidden="1">#REF!</definedName>
    <definedName name="_RIVfe0520868c91484493bb69c0e9e8f73e" localSheetId="2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2" hidden="1">#REF!</definedName>
    <definedName name="_RIVfe515e7c15ab47c4be0d5e62c798cb25" hidden="1">'Basic &amp; Diluted EPS'!$13:$13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2" hidden="1">#REF!</definedName>
    <definedName name="_RIVff89e38fe5504eb18e6efc569fb58279" hidden="1">'Adjusted Expenses'!$6:$6</definedName>
    <definedName name="_RIVff8c32a10311457ea2bedcb26726ddce" localSheetId="2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2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2">[1]DateTemplate!$B$21</definedName>
    <definedName name="CPYTDPhrase">#REF!</definedName>
    <definedName name="CurrentPeriodEnd" localSheetId="2">[1]DateTemplate!$B$30</definedName>
    <definedName name="CurrentPeriodEnd">#REF!</definedName>
    <definedName name="CurrentYearEnd">#REF!</definedName>
    <definedName name="CY" localSheetId="2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2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2">#REF!</definedName>
    <definedName name="Ex_AdjustedEBITDA">'Select Financial Results QTD'!$A$7:$M$23</definedName>
    <definedName name="Ex_AdjustedExpenses" localSheetId="2">#REF!</definedName>
    <definedName name="Ex_AdjustedExpenses">'Adjusted Expenses'!$A$5:$G$14</definedName>
    <definedName name="Ex_AssetClass_Variable_Fixed" localSheetId="2">#REF!</definedName>
    <definedName name="Ex_AssetClass_Variable_Fixed">'Rev by Asset Class QTD'!$A$8:$Y$19</definedName>
    <definedName name="Ex_AverageVariable" localSheetId="2">#REF!</definedName>
    <definedName name="Ex_AverageVariable">'Fees per Million QTD'!#REF!</definedName>
    <definedName name="Ex_DilutedEPS" localSheetId="2">#REF!</definedName>
    <definedName name="Ex_DilutedEPS">'Adjusted Diluted EPS'!$A$5:$H$21</definedName>
    <definedName name="Ex_DilutedEPS_PostIPO" localSheetId="2">#REF!</definedName>
    <definedName name="Ex_DilutedEPS_PostIPO">'Wtd Avg Shares Outstanding'!$A$10:$H$12</definedName>
    <definedName name="Ex_DilutedEPS_PreIPO" localSheetId="2">#REF!</definedName>
    <definedName name="Ex_DilutedEPS_PreIPO">'Wtd Avg Shares Outstanding'!$A$5:$H$6</definedName>
    <definedName name="Ex_DilutedEPS2018" localSheetId="2">#REF!</definedName>
    <definedName name="Ex_DilutedEPS2018">'Wtd Avg Shares Outstanding'!$A$13:$H$14</definedName>
    <definedName name="Ex_DilutedEPSv2">#REF!</definedName>
    <definedName name="Ex_EBITDAMargin" localSheetId="2">#REF!</definedName>
    <definedName name="Ex_EBITDAMargin">'Adjusted EBITDA'!$A$5:$H$14</definedName>
    <definedName name="Ex_EPSTableGAAP" localSheetId="2">#REF!</definedName>
    <definedName name="Ex_EPSTableGAAP">'Basic &amp; Diluted EPS'!$A$4:$D$15</definedName>
    <definedName name="Ex_FreeCashFlows" localSheetId="2">#REF!</definedName>
    <definedName name="Ex_FreeCashFlows">'Free Cash Flows'!$A$6:$D$12</definedName>
    <definedName name="Ex_IncomeStatement">'Income Statement'!$A$6:$G$38</definedName>
    <definedName name="Ex_QuarterlyTradeVolume" localSheetId="2">#REF!</definedName>
    <definedName name="Ex_QuarterlyTradeVolume">#REF!</definedName>
    <definedName name="Ex_RevbyAssetClassVarAndFixed" localSheetId="2">#REF!</definedName>
    <definedName name="Ex_RevbyAssetClassVarAndFixed">'Rev by Asset Class QTD'!$A$8:$Y$19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2">[1]DateTemplate!$D$39</definedName>
    <definedName name="FutureYear_Year1">#REF!</definedName>
    <definedName name="FutureYear_Year2" localSheetId="2">[1]DateTemplate!$D$40</definedName>
    <definedName name="FutureYear_Year2">#REF!</definedName>
    <definedName name="FutureYear_Year3" localSheetId="2">[1]DateTemplate!$D$41</definedName>
    <definedName name="FutureYear_Year3">#REF!</definedName>
    <definedName name="FutureYear_Year4" localSheetId="2">[1]DateTemplate!$D$42</definedName>
    <definedName name="FutureYear_Year4">#REF!</definedName>
    <definedName name="FutureYear_Year5" localSheetId="2">[1]DateTemplate!$D$43</definedName>
    <definedName name="FutureYear_Year5">#REF!</definedName>
    <definedName name="FY_LongDate" localSheetId="2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2">[1]DateTemplate!$B$92:$B$104</definedName>
    <definedName name="Period_End">#REF!</definedName>
    <definedName name="PeriodLookup" localSheetId="2">[1]DateTemplate!$J$92:$M$96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2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2">[1]DateTemplate!$B$19</definedName>
    <definedName name="QTD_LC3">#REF!</definedName>
    <definedName name="QTD_lowercase" localSheetId="2">[1]DateTemplate!$D$19</definedName>
    <definedName name="QTD_lowercase">#REF!</definedName>
    <definedName name="Quarter1" localSheetId="2">[1]DateTemplate!$B$24</definedName>
    <definedName name="Quarter1">#REF!</definedName>
    <definedName name="Quarter2" localSheetId="2">[1]DateTemplate!$B$25</definedName>
    <definedName name="Quarter2">#REF!</definedName>
    <definedName name="Quarter3" localSheetId="2">[1]DateTemplate!$B$26</definedName>
    <definedName name="Quarter3">#REF!</definedName>
    <definedName name="Quarter4" localSheetId="2">[1]DateTemplate!$B$27</definedName>
    <definedName name="Quarter4">#REF!</definedName>
    <definedName name="SecondPY" localSheetId="2">[1]DateTemplate!$B$16</definedName>
    <definedName name="SecondPY">#REF!</definedName>
    <definedName name="Serial_CY" localSheetId="2">[1]DateTemplate!$B$132</definedName>
    <definedName name="Serial_CY">#REF!</definedName>
    <definedName name="Serial_CY_Q1" localSheetId="2">[1]DateTemplate!$B$133</definedName>
    <definedName name="Serial_CY_Q1">#REF!</definedName>
    <definedName name="Serial_CY_Q1_Lookup">#REF!</definedName>
    <definedName name="Serial_CY_Q2" localSheetId="2">[1]DateTemplate!$B$134</definedName>
    <definedName name="Serial_CY_Q2">#REF!</definedName>
    <definedName name="Serial_CY_Q2_Lookup">#REF!</definedName>
    <definedName name="Serial_CY_Q3" localSheetId="2">[1]DateTemplate!$B$135</definedName>
    <definedName name="Serial_CY_Q3">#REF!</definedName>
    <definedName name="Serial_CY_Q3_Lookup">#REF!</definedName>
    <definedName name="Serial_CY_Q4" localSheetId="2">[1]DateTemplate!$B$136</definedName>
    <definedName name="Serial_CY_Q4">#REF!</definedName>
    <definedName name="Serial_CY_Q4_Lookup">#REF!</definedName>
    <definedName name="Serial_FY_Lookup" localSheetId="2">[1]DateTemplate!$B$116:$J$127</definedName>
    <definedName name="Serial_FY_Lookup">#REF!</definedName>
    <definedName name="Serial_PY" localSheetId="2">[1]DateTemplate!$C$132</definedName>
    <definedName name="Serial_PY">#REF!</definedName>
    <definedName name="Serial_PY_Q1" localSheetId="2">[1]DateTemplate!$C$133</definedName>
    <definedName name="Serial_PY_Q1">#REF!</definedName>
    <definedName name="Serial_PY_Q2" localSheetId="2">[1]DateTemplate!$C$134</definedName>
    <definedName name="Serial_PY_Q2">#REF!</definedName>
    <definedName name="Serial_PY_Q3" localSheetId="2">[1]DateTemplate!$C$135</definedName>
    <definedName name="Serial_PY_Q3">#REF!</definedName>
    <definedName name="Serial_PY_Q4" localSheetId="2">[1]DateTemplate!$C$136</definedName>
    <definedName name="Serial_PY_Q4">#REF!</definedName>
    <definedName name="Shares_B4ReOrg">#REF!</definedName>
    <definedName name="Shares_BeforeReOrg">#REF!</definedName>
    <definedName name="Years" localSheetId="2">[1]DateTemplate!$A$92:$A$106</definedName>
    <definedName name="Years">#REF!</definedName>
    <definedName name="YTD">#REF!</definedName>
    <definedName name="YTD_CY_PY" localSheetId="2">[1]DateTemplate!$E$20</definedName>
    <definedName name="YTD_CY_PY">#REF!</definedName>
    <definedName name="YTD_CYNineMonthsNumeric">#REF!</definedName>
    <definedName name="YTD_LC3" localSheetId="2">[1]DateTemplate!$E$9</definedName>
    <definedName name="YTD_LC3">#REF!</definedName>
    <definedName name="YTD_lowercase" localSheetId="2">[1]DateTemplate!$D$20</definedName>
    <definedName name="YTD_lowercase">#REF!</definedName>
    <definedName name="YTD_MY">#REF!</definedName>
    <definedName name="YTD_NineMonths" localSheetId="2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2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/>
</workbook>
</file>

<file path=xl/calcChain.xml><?xml version="1.0" encoding="utf-8"?>
<calcChain xmlns="http://schemas.openxmlformats.org/spreadsheetml/2006/main">
  <c r="G13" i="69" l="1"/>
  <c r="S10" i="68" l="1"/>
  <c r="D42" i="81"/>
  <c r="J21" i="72" l="1"/>
  <c r="D19" i="72" l="1"/>
  <c r="H39" i="81" l="1"/>
  <c r="F39" i="81"/>
  <c r="H28" i="81"/>
  <c r="F28" i="81"/>
  <c r="H27" i="81"/>
  <c r="F27" i="81"/>
  <c r="H26" i="81"/>
  <c r="F26" i="81"/>
  <c r="H23" i="81"/>
  <c r="F23" i="81"/>
  <c r="H20" i="81"/>
  <c r="F20" i="81"/>
  <c r="H17" i="81"/>
  <c r="F17" i="81"/>
  <c r="H14" i="81"/>
  <c r="F14" i="81"/>
  <c r="H11" i="81"/>
  <c r="F11" i="81"/>
  <c r="F29" i="81" l="1"/>
  <c r="H29" i="81"/>
  <c r="H40" i="81" s="1"/>
  <c r="H42" i="81" s="1"/>
  <c r="H44" i="81" s="1"/>
  <c r="F40" i="81" l="1"/>
  <c r="F51" i="81" s="1"/>
  <c r="F52" i="81" l="1"/>
  <c r="F42" i="81"/>
  <c r="J22" i="59"/>
  <c r="F53" i="81" l="1"/>
  <c r="F44" i="81"/>
  <c r="F54" i="81" s="1"/>
  <c r="M22" i="59"/>
  <c r="G22" i="59"/>
  <c r="M21" i="72"/>
  <c r="M19" i="72"/>
  <c r="M22" i="72" s="1"/>
  <c r="J19" i="72"/>
  <c r="J22" i="72" s="1"/>
  <c r="M12" i="72"/>
  <c r="J12" i="72"/>
  <c r="M13" i="62"/>
  <c r="J13" i="62"/>
  <c r="M13" i="71"/>
  <c r="J13" i="71"/>
  <c r="M18" i="61"/>
  <c r="M20" i="61" s="1"/>
  <c r="J11" i="61"/>
  <c r="J18" i="61" s="1"/>
  <c r="J20" i="61" s="1"/>
  <c r="N16" i="60"/>
  <c r="N19" i="60" s="1"/>
  <c r="K16" i="60"/>
  <c r="K19" i="60" s="1"/>
  <c r="M13" i="59"/>
  <c r="J13" i="59"/>
  <c r="M23" i="59" l="1"/>
  <c r="M25" i="59" s="1"/>
  <c r="M27" i="59" s="1"/>
  <c r="M29" i="59" s="1"/>
  <c r="J23" i="59"/>
  <c r="J25" i="59" s="1"/>
  <c r="J27" i="59" s="1"/>
  <c r="J29" i="59" s="1"/>
  <c r="G12" i="72"/>
  <c r="D12" i="72"/>
  <c r="I19" i="58"/>
  <c r="I8" i="58"/>
  <c r="D13" i="69"/>
  <c r="D13" i="71"/>
  <c r="G13" i="71"/>
  <c r="B11" i="81"/>
  <c r="B14" i="81"/>
  <c r="B17" i="81"/>
  <c r="B20" i="81"/>
  <c r="B23" i="81"/>
  <c r="B26" i="81"/>
  <c r="B27" i="81"/>
  <c r="B28" i="81"/>
  <c r="A3" i="73"/>
  <c r="A3" i="64"/>
  <c r="A3" i="68"/>
  <c r="A3" i="72"/>
  <c r="A3" i="69"/>
  <c r="A3" i="62"/>
  <c r="A3" i="71"/>
  <c r="A3" i="61"/>
  <c r="A3" i="60"/>
  <c r="A3" i="81"/>
  <c r="A3" i="59"/>
  <c r="D39" i="81"/>
  <c r="D26" i="81"/>
  <c r="D23" i="81"/>
  <c r="D20" i="81"/>
  <c r="D17" i="81"/>
  <c r="D14" i="81"/>
  <c r="D11" i="81"/>
  <c r="D28" i="81"/>
  <c r="D27" i="81"/>
  <c r="D13" i="59"/>
  <c r="D22" i="59"/>
  <c r="G13" i="59"/>
  <c r="G23" i="59" s="1"/>
  <c r="G25" i="59" s="1"/>
  <c r="G27" i="59" s="1"/>
  <c r="G29" i="59" s="1"/>
  <c r="G21" i="72"/>
  <c r="D21" i="72"/>
  <c r="G16" i="60"/>
  <c r="G19" i="60" s="1"/>
  <c r="D16" i="60"/>
  <c r="D19" i="60" s="1"/>
  <c r="B39" i="81"/>
  <c r="W10" i="68"/>
  <c r="W11" i="68"/>
  <c r="W12" i="68"/>
  <c r="W13" i="68"/>
  <c r="W14" i="68"/>
  <c r="W15" i="68"/>
  <c r="U13" i="68"/>
  <c r="U12" i="68"/>
  <c r="U11" i="68"/>
  <c r="U10" i="68"/>
  <c r="S15" i="68"/>
  <c r="S14" i="68"/>
  <c r="S13" i="68"/>
  <c r="S12" i="68"/>
  <c r="S11" i="68"/>
  <c r="P15" i="68"/>
  <c r="P14" i="68"/>
  <c r="P13" i="68"/>
  <c r="P12" i="68"/>
  <c r="P11" i="68"/>
  <c r="P10" i="68"/>
  <c r="G19" i="72"/>
  <c r="G22" i="72" s="1"/>
  <c r="D22" i="72"/>
  <c r="M16" i="68"/>
  <c r="J16" i="68"/>
  <c r="G16" i="68"/>
  <c r="D16" i="68"/>
  <c r="G13" i="62"/>
  <c r="D13" i="62"/>
  <c r="G18" i="61"/>
  <c r="G20" i="61" s="1"/>
  <c r="D11" i="61"/>
  <c r="I16" i="58"/>
  <c r="D18" i="61"/>
  <c r="D20" i="61" s="1"/>
  <c r="I24" i="58"/>
  <c r="I23" i="58"/>
  <c r="I15" i="58"/>
  <c r="I14" i="58"/>
  <c r="I13" i="58"/>
  <c r="I12" i="58"/>
  <c r="I11" i="58"/>
  <c r="I10" i="58"/>
  <c r="I9" i="58"/>
  <c r="I21" i="58"/>
  <c r="I17" i="58"/>
  <c r="W16" i="68" l="1"/>
  <c r="U16" i="68"/>
  <c r="S16" i="68"/>
  <c r="P16" i="68"/>
  <c r="D29" i="81"/>
  <c r="D40" i="81" s="1"/>
  <c r="D23" i="59"/>
  <c r="D25" i="59" s="1"/>
  <c r="D27" i="59" s="1"/>
  <c r="D29" i="59" s="1"/>
  <c r="B29" i="81"/>
  <c r="B40" i="81" s="1"/>
  <c r="B42" i="81" s="1"/>
  <c r="D44" i="81" l="1"/>
  <c r="B52" i="81"/>
  <c r="B51" i="81"/>
  <c r="B53" i="81"/>
  <c r="B44" i="81"/>
  <c r="B54" i="81" s="1"/>
</calcChain>
</file>

<file path=xl/sharedStrings.xml><?xml version="1.0" encoding="utf-8"?>
<sst xmlns="http://schemas.openxmlformats.org/spreadsheetml/2006/main" count="679" uniqueCount="190">
  <si>
    <t>    </t>
  </si>
  <si>
    <t>  </t>
  </si>
  <si>
    <t>$</t>
  </si>
  <si>
    <t> </t>
  </si>
  <si>
    <t>Revenues</t>
  </si>
  <si>
    <t>Refinitiv market data fees</t>
  </si>
  <si>
    <t>Other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</si>
  <si>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</si>
  <si>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</si>
  <si>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</si>
  <si>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</si>
  <si>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</si>
  <si>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</si>
  <si>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</si>
  <si>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</si>
  <si>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</si>
  <si>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</si>
  <si>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</si>
  <si>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</si>
  <si>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</si>
  <si>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</si>
  <si>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</si>
  <si>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</si>
  <si>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</si>
  <si>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</si>
  <si>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</si>
  <si>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</si>
  <si>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</si>
  <si>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</si>
  <si>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</si>
  <si>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</si>
  <si>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</si>
  <si>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</si>
  <si>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</si>
  <si>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</si>
  <si>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</si>
  <si>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Adjusted EBITDA</t>
  </si>
  <si>
    <t>Adjusted Net Income before income taxes</t>
  </si>
  <si>
    <t>Adjusted Net Income</t>
  </si>
  <si>
    <t>Adjusted Diluted EPS</t>
  </si>
  <si>
    <t xml:space="preserve">Subscription fees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</si>
  <si>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</si>
  <si>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</si>
  <si>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</si>
  <si>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</si>
  <si>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</si>
  <si>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</si>
  <si>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Adjusted Expenses</t>
  </si>
  <si>
    <t>YoY</t>
  </si>
  <si>
    <t>Numerator:</t>
  </si>
  <si>
    <t>Denominator:</t>
  </si>
  <si>
    <t>Dilutive effect of options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</si>
  <si>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</si>
  <si>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</si>
  <si>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</si>
  <si>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</si>
  <si>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(in thousands, except share and per share amounts)</t>
  </si>
  <si>
    <t>Weighted average shares outstanding</t>
  </si>
  <si>
    <t>Total Fees per Million</t>
  </si>
  <si>
    <t>Reconciliation of Operating Expenses to Adjusted Expenses</t>
  </si>
  <si>
    <t>Adjusted diluted weighted average shares outstanding</t>
  </si>
  <si>
    <t>Diluted weighted average shares of Class A and Class B common stock outstanding</t>
  </si>
  <si>
    <t>Constant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</si>
  <si>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</si>
  <si>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</si>
  <si>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</si>
  <si>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</si>
  <si>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</si>
  <si>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</si>
  <si>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t>Adjusted Net Income (in thousands)</t>
  </si>
  <si>
    <t>Asset Class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</si>
  <si>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</si>
  <si>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</si>
  <si>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</si>
  <si>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</si>
  <si>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</si>
  <si>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</si>
  <si>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</si>
  <si>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</si>
  <si>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</si>
  <si>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</si>
  <si>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</si>
  <si>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</si>
  <si>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</si>
  <si>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</si>
  <si>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</si>
  <si>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</si>
  <si>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</si>
  <si>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</si>
  <si>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Tradeweb Markets Inc.</t>
  </si>
  <si>
    <t>(unaudited)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</si>
  <si>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</si>
  <si>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</si>
  <si>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</si>
  <si>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Cash Flows from Operating Activities to Free Cash Flow</t>
  </si>
  <si>
    <t>Basic and Diluted EPS Calculations</t>
  </si>
  <si>
    <t>Fees per Million (QTD)</t>
  </si>
  <si>
    <t>Select Financial Results (QTD)</t>
  </si>
  <si>
    <t>Average Daily Volume (QTD)</t>
  </si>
  <si>
    <t>Swaps/Swaptions ≥ 1Y</t>
  </si>
  <si>
    <t>Dilutive effect of RSUs</t>
  </si>
  <si>
    <t>Net interest income (expense)</t>
  </si>
  <si>
    <t>Cash Rates</t>
  </si>
  <si>
    <t>Rates Derivatives</t>
  </si>
  <si>
    <t>Swaps / Swaptions Tenor (greater than 1 year)</t>
  </si>
  <si>
    <t>Credit Derivatives and U.S. Cash 'EP'</t>
  </si>
  <si>
    <t>Cash Equities</t>
  </si>
  <si>
    <t>Equity Derivatives</t>
  </si>
  <si>
    <t>Money Markets (Cash)</t>
  </si>
  <si>
    <t>Revenues:</t>
  </si>
  <si>
    <t>Expenses:</t>
  </si>
  <si>
    <t>Technology and communications</t>
  </si>
  <si>
    <t>General and administrative</t>
  </si>
  <si>
    <t>Occupancy</t>
  </si>
  <si>
    <t>Total Adjusted Expenses</t>
  </si>
  <si>
    <t>Adjusted Operating Income</t>
  </si>
  <si>
    <t>Adjusted Income before taxes</t>
  </si>
  <si>
    <t>Adjusted Provision for income taxes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</si>
  <si>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</si>
  <si>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</si>
  <si>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</si>
  <si>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</si>
  <si>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</si>
  <si>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</si>
  <si>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</si>
  <si>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</si>
  <si>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</si>
  <si>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</si>
  <si>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</si>
  <si>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</si>
  <si>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</si>
  <si>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</si>
  <si>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Tax receivable agreement liability adjustment</t>
  </si>
  <si>
    <t>Net interest (income) expense</t>
  </si>
  <si>
    <t>Transaction fees and commissions</t>
  </si>
  <si>
    <t>Total revenue</t>
  </si>
  <si>
    <t>Earnings per share attributable to Tradeweb Markets Inc. Class A and B common stockholders:</t>
  </si>
  <si>
    <t xml:space="preserve">Adjusted diluted earnings per share </t>
  </si>
  <si>
    <t>Acquisition transaction costs</t>
  </si>
  <si>
    <t>Stock-based compensation expense</t>
  </si>
  <si>
    <t>Foreign exchange (gains)/losses</t>
  </si>
  <si>
    <t>Earnings per diluted share</t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</si>
  <si>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</t>
    </r>
  </si>
  <si>
    <t>Adjusted income taxes</t>
  </si>
  <si>
    <t>Assumed exchange of LLC interests for shares of Class A or Class B common stock</t>
  </si>
  <si>
    <t xml:space="preserve">EPS: Net income attributable to Tradeweb Markets Inc. </t>
  </si>
  <si>
    <t>Cash Credit</t>
  </si>
  <si>
    <t>Other Rates Derivatives</t>
  </si>
  <si>
    <t>Total revenues</t>
  </si>
  <si>
    <t>Adjusted EBIT</t>
  </si>
  <si>
    <r>
      <t>Diluted EPS</t>
    </r>
    <r>
      <rPr>
        <vertAlign val="superscript"/>
        <sz val="7"/>
        <color theme="1"/>
        <rFont val="Times New Roman"/>
        <family val="1"/>
      </rPr>
      <t xml:space="preserve"> </t>
    </r>
  </si>
  <si>
    <t>Total Fees per Million excluding Other Rates Derivatives</t>
  </si>
  <si>
    <t>Growth</t>
  </si>
  <si>
    <t>(dollars in thousands)</t>
  </si>
  <si>
    <t>(in thousands, except per share amounts)</t>
  </si>
  <si>
    <t>(dollars in thousands)</t>
  </si>
  <si>
    <t>(dollars in thousands, except per share amounts)</t>
  </si>
  <si>
    <t> $</t>
  </si>
  <si>
    <t>Revenue by Asset Class (QTD)</t>
  </si>
  <si>
    <t>Add: D&amp;A related to acquisitions and the Refinitiv Transaction</t>
  </si>
  <si>
    <t>D&amp;A related to acquisitions and the Refinitiv Transaction</t>
  </si>
  <si>
    <t>Reconciliation of Diluted Weighted Average Shares Outstanding to</t>
  </si>
  <si>
    <t>Reconciliation of Cash Flows from Operating Activities to</t>
  </si>
  <si>
    <t>Less: Distributed and undistributed earnings allocated to unvested RSUs and unsettled vested PRSUs</t>
  </si>
  <si>
    <t>Net income attributable to outstanding shares of Class A and Class B common stock - Basic and Diluted</t>
  </si>
  <si>
    <t xml:space="preserve">Three Months Ended </t>
  </si>
  <si>
    <t>U.S. High Grade - Fully Electronic</t>
  </si>
  <si>
    <t>U.S. High Grade - Electronically Processed</t>
  </si>
  <si>
    <t>U.S. High Yield - Fully Electronic</t>
  </si>
  <si>
    <t>U.S. High Yield - Electronically Processed</t>
  </si>
  <si>
    <t>Product</t>
  </si>
  <si>
    <t>European ETFs</t>
  </si>
  <si>
    <t>Convertibles/Swaps/Options</t>
  </si>
  <si>
    <t>(dollars in thousands, except share and per share amounts)</t>
  </si>
  <si>
    <t>Weighted average of other participating securities</t>
  </si>
  <si>
    <t>Dilutive effect of PRSUs</t>
  </si>
  <si>
    <t>Reconciliation of Diluted Weighted Average Shares Outstanding to Adjusted Diluted Weighted Average Shares Outstanding and Adjusted Diluted EPS</t>
  </si>
  <si>
    <t>Adjusted Diluted Weighted Average Shares Outstanding and Adjusted Diluted EPS</t>
  </si>
  <si>
    <t>September 30, 2022</t>
  </si>
  <si>
    <t>Three Months Ended September 30,</t>
  </si>
  <si>
    <t>Nine Months Ended September 30,</t>
  </si>
  <si>
    <t xml:space="preserve">Three Months Ended September 30, </t>
  </si>
  <si>
    <t xml:space="preserve">Nine Months Ended September 30, </t>
  </si>
  <si>
    <t xml:space="preserve"> Three Months Ended September 30,</t>
  </si>
  <si>
    <t>September 30, 2022</t>
  </si>
  <si>
    <t>September 30, 2021</t>
  </si>
  <si>
    <t>2022 Q3</t>
  </si>
  <si>
    <t>2021 Q3</t>
  </si>
  <si>
    <t xml:space="preserve">Trailing Twelve Months Ended </t>
  </si>
  <si>
    <t>September 30,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</si>
</sst>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_(&quot;$&quot;* #,##0_);_(&quot;$&quot;* \(#,##0\);_(&quot;$&quot;* &quot;-&quot;??_);_(@_)"/>
    <numFmt numFmtId="209" formatCode="0.0%;\(0.0%\)"/>
  </numFmts>
  <fonts count="92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Tableau Book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2" fillId="0" borderId="0"/>
    <xf numFmtId="0" fontId="54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7" fillId="2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7" fontId="20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0" fontId="18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9" fontId="13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9" fontId="54" fillId="0" borderId="0"/>
    <xf numFmtId="9" fontId="54" fillId="0" borderId="0"/>
    <xf numFmtId="9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/>
    <xf numFmtId="0" fontId="54" fillId="0" borderId="0"/>
    <xf numFmtId="0" fontId="54" fillId="0" borderId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/>
    <xf numFmtId="0" fontId="54" fillId="0" borderId="0"/>
    <xf numFmtId="0" fontId="13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Alignment="0" applyProtection="0"/>
    <xf numFmtId="39" fontId="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/>
    <xf numFmtId="0" fontId="54" fillId="0" borderId="0"/>
    <xf numFmtId="0" fontId="54" fillId="0" borderId="0"/>
    <xf numFmtId="0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3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13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181" fontId="15" fillId="3" borderId="4"/>
    <xf numFmtId="0" fontId="54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4" fillId="0" borderId="0" applyFont="0" applyFill="0" applyBorder="0" applyAlignment="0" applyProtection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62" fillId="41" borderId="0" applyNumberFormat="0" applyBorder="0" applyAlignment="0" applyProtection="0"/>
    <xf numFmtId="0" fontId="73" fillId="42" borderId="0" applyNumberFormat="0" applyBorder="0" applyAlignment="0" applyProtection="0"/>
    <xf numFmtId="0" fontId="71" fillId="43" borderId="28" applyNumberFormat="0" applyAlignment="0" applyProtection="0"/>
    <xf numFmtId="0" fontId="75" fillId="44" borderId="29" applyNumberFormat="0" applyAlignment="0" applyProtection="0"/>
    <xf numFmtId="0" fontId="63" fillId="44" borderId="28" applyNumberFormat="0" applyAlignment="0" applyProtection="0"/>
    <xf numFmtId="0" fontId="72" fillId="0" borderId="30" applyNumberFormat="0" applyFill="0" applyAlignment="0" applyProtection="0"/>
    <xf numFmtId="0" fontId="64" fillId="45" borderId="31" applyNumberFormat="0" applyAlignment="0" applyProtection="0"/>
    <xf numFmtId="0" fontId="7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9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9" fillId="69" borderId="0" applyNumberFormat="0" applyBorder="0" applyAlignment="0" applyProtection="0"/>
    <xf numFmtId="0" fontId="74" fillId="2" borderId="4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5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5" fillId="0" borderId="0" xfId="0" applyFont="1"/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left"/>
    </xf>
    <xf numFmtId="0" fontId="5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7" fillId="0" borderId="0" xfId="0" applyFont="1"/>
    <xf numFmtId="0" fontId="57" fillId="0" borderId="0" xfId="0" applyFont="1" applyBorder="1"/>
    <xf numFmtId="0" fontId="58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53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3" fillId="0" borderId="0" xfId="0" applyNumberFormat="1" applyFont="1" applyFill="1" applyBorder="1" applyAlignment="1">
      <alignment horizontal="right"/>
    </xf>
    <xf numFmtId="0" fontId="53" fillId="0" borderId="0" xfId="0" applyFont="1" applyAlignment="1"/>
    <xf numFmtId="164" fontId="53" fillId="0" borderId="0" xfId="0" applyNumberFormat="1" applyFont="1" applyFill="1" applyAlignment="1">
      <alignment horizontal="right"/>
    </xf>
    <xf numFmtId="0" fontId="53" fillId="0" borderId="0" xfId="0" applyFont="1" applyFill="1" applyAlignment="1"/>
    <xf numFmtId="0" fontId="53" fillId="0" borderId="1" xfId="0" applyNumberFormat="1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right"/>
    </xf>
    <xf numFmtId="0" fontId="53" fillId="0" borderId="17" xfId="0" applyNumberFormat="1" applyFont="1" applyFill="1" applyBorder="1" applyAlignment="1">
      <alignment horizontal="left"/>
    </xf>
    <xf numFmtId="164" fontId="53" fillId="0" borderId="17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left"/>
    </xf>
    <xf numFmtId="164" fontId="53" fillId="0" borderId="19" xfId="0" applyNumberFormat="1" applyFont="1" applyFill="1" applyBorder="1" applyAlignment="1">
      <alignment horizontal="right"/>
    </xf>
    <xf numFmtId="205" fontId="53" fillId="0" borderId="0" xfId="4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vertical="top" wrapText="1"/>
    </xf>
    <xf numFmtId="0" fontId="53" fillId="0" borderId="20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43" fontId="53" fillId="0" borderId="19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53" fillId="0" borderId="0" xfId="0" applyFont="1" applyFill="1" applyAlignment="1">
      <alignment horizontal="left" vertical="top" wrapText="1"/>
    </xf>
    <xf numFmtId="165" fontId="60" fillId="0" borderId="33" xfId="0" applyNumberFormat="1" applyFont="1" applyFill="1" applyBorder="1" applyAlignment="1">
      <alignment horizontal="right"/>
    </xf>
    <xf numFmtId="0" fontId="61" fillId="0" borderId="0" xfId="0" applyNumberFormat="1" applyFont="1" applyFill="1" applyBorder="1" applyAlignment="1">
      <alignment horizontal="left"/>
    </xf>
    <xf numFmtId="164" fontId="60" fillId="0" borderId="0" xfId="0" applyNumberFormat="1" applyFont="1" applyFill="1" applyBorder="1" applyAlignment="1">
      <alignment horizontal="right"/>
    </xf>
    <xf numFmtId="164" fontId="60" fillId="0" borderId="1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horizontal="right"/>
    </xf>
    <xf numFmtId="164" fontId="60" fillId="0" borderId="3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7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3" fillId="0" borderId="0" xfId="0" applyNumberFormat="1" applyFont="1" applyBorder="1" applyAlignment="1">
      <alignment horizontal="left"/>
    </xf>
    <xf numFmtId="0" fontId="53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0" fontId="53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3" fillId="0" borderId="2" xfId="0" applyNumberFormat="1" applyFont="1" applyFill="1" applyBorder="1" applyAlignment="1">
      <alignment horizontal="center"/>
    </xf>
    <xf numFmtId="164" fontId="53" fillId="0" borderId="2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left" wrapText="1"/>
    </xf>
    <xf numFmtId="0" fontId="53" fillId="0" borderId="0" xfId="0" applyNumberFormat="1" applyFont="1" applyFill="1" applyAlignment="1">
      <alignment horizontal="center"/>
    </xf>
    <xf numFmtId="0" fontId="53" fillId="0" borderId="17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right"/>
    </xf>
    <xf numFmtId="0" fontId="81" fillId="0" borderId="0" xfId="0" applyNumberFormat="1" applyFont="1" applyFill="1" applyAlignment="1">
      <alignment horizontal="left"/>
    </xf>
    <xf numFmtId="0" fontId="81" fillId="0" borderId="0" xfId="0" applyNumberFormat="1" applyFont="1" applyFill="1" applyBorder="1" applyAlignment="1">
      <alignment horizontal="center"/>
    </xf>
    <xf numFmtId="167" fontId="81" fillId="0" borderId="0" xfId="4" applyNumberFormat="1" applyFont="1" applyFill="1" applyBorder="1"/>
    <xf numFmtId="0" fontId="81" fillId="0" borderId="0" xfId="0" applyNumberFormat="1" applyFont="1" applyFill="1" applyAlignment="1">
      <alignment horizontal="center"/>
    </xf>
    <xf numFmtId="167" fontId="81" fillId="0" borderId="0" xfId="4" applyNumberFormat="1" applyFont="1" applyFill="1"/>
    <xf numFmtId="166" fontId="5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wrapText="1" indent="1"/>
    </xf>
    <xf numFmtId="165" fontId="53" fillId="0" borderId="0" xfId="0" applyNumberFormat="1" applyFont="1" applyFill="1" applyAlignment="1">
      <alignment horizontal="right"/>
    </xf>
    <xf numFmtId="0" fontId="56" fillId="0" borderId="0" xfId="0" applyNumberFormat="1" applyFont="1" applyFill="1" applyBorder="1" applyAlignment="1">
      <alignment horizontal="left"/>
    </xf>
    <xf numFmtId="0" fontId="56" fillId="0" borderId="0" xfId="0" applyNumberFormat="1" applyFont="1" applyFill="1" applyAlignment="1">
      <alignment horizontal="left"/>
    </xf>
    <xf numFmtId="0" fontId="53" fillId="0" borderId="0" xfId="0" applyNumberFormat="1" applyFont="1" applyFill="1"/>
    <xf numFmtId="0" fontId="80" fillId="0" borderId="0" xfId="0" applyNumberFormat="1" applyFont="1" applyFill="1" applyBorder="1" applyAlignment="1"/>
    <xf numFmtId="0" fontId="60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82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60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 vertical="top" wrapText="1" indent="1"/>
    </xf>
    <xf numFmtId="0" fontId="83" fillId="0" borderId="0" xfId="0" applyNumberFormat="1" applyFont="1" applyFill="1" applyAlignment="1">
      <alignment horizontal="left"/>
    </xf>
    <xf numFmtId="164" fontId="60" fillId="0" borderId="0" xfId="0" applyNumberFormat="1" applyFont="1" applyFill="1" applyAlignment="1">
      <alignment horizontal="right"/>
    </xf>
    <xf numFmtId="164" fontId="83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82" fillId="0" borderId="4" xfId="0" applyNumberFormat="1" applyFont="1" applyFill="1" applyBorder="1" applyAlignment="1">
      <alignment horizontal="left"/>
    </xf>
    <xf numFmtId="164" fontId="84" fillId="0" borderId="4" xfId="0" applyNumberFormat="1" applyFont="1" applyFill="1" applyBorder="1" applyAlignment="1">
      <alignment horizontal="right"/>
    </xf>
    <xf numFmtId="164" fontId="82" fillId="0" borderId="0" xfId="0" applyNumberFormat="1" applyFont="1" applyFill="1" applyAlignment="1">
      <alignment horizontal="right"/>
    </xf>
    <xf numFmtId="0" fontId="83" fillId="0" borderId="0" xfId="0" applyFont="1" applyFill="1" applyAlignment="1">
      <alignment vertical="top" wrapText="1"/>
    </xf>
    <xf numFmtId="0" fontId="60" fillId="0" borderId="0" xfId="0" applyFont="1" applyFill="1" applyAlignment="1">
      <alignment horizontal="right"/>
    </xf>
    <xf numFmtId="0" fontId="83" fillId="0" borderId="0" xfId="0" applyFont="1" applyFill="1" applyAlignment="1">
      <alignment horizontal="right"/>
    </xf>
    <xf numFmtId="0" fontId="83" fillId="0" borderId="4" xfId="0" applyNumberFormat="1" applyFont="1" applyFill="1" applyBorder="1" applyAlignment="1">
      <alignment horizontal="left"/>
    </xf>
    <xf numFmtId="164" fontId="60" fillId="0" borderId="4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82" fillId="0" borderId="2" xfId="0" applyNumberFormat="1" applyFont="1" applyFill="1" applyBorder="1" applyAlignment="1">
      <alignment horizontal="left"/>
    </xf>
    <xf numFmtId="164" fontId="84" fillId="0" borderId="2" xfId="0" applyNumberFormat="1" applyFont="1" applyFill="1" applyBorder="1" applyAlignment="1">
      <alignment horizontal="right"/>
    </xf>
    <xf numFmtId="164" fontId="82" fillId="0" borderId="0" xfId="0" applyNumberFormat="1" applyFont="1" applyFill="1" applyBorder="1" applyAlignment="1">
      <alignment horizontal="right"/>
    </xf>
    <xf numFmtId="0" fontId="82" fillId="0" borderId="0" xfId="0" applyNumberFormat="1" applyFont="1" applyFill="1" applyAlignment="1">
      <alignment horizontal="left"/>
    </xf>
    <xf numFmtId="164" fontId="84" fillId="0" borderId="0" xfId="0" applyNumberFormat="1" applyFont="1" applyFill="1" applyAlignment="1">
      <alignment horizontal="right"/>
    </xf>
    <xf numFmtId="164" fontId="84" fillId="0" borderId="17" xfId="0" applyNumberFormat="1" applyFont="1" applyFill="1" applyBorder="1" applyAlignment="1">
      <alignment horizontal="right"/>
    </xf>
    <xf numFmtId="0" fontId="82" fillId="0" borderId="17" xfId="0" applyNumberFormat="1" applyFont="1" applyFill="1" applyBorder="1" applyAlignment="1">
      <alignment horizontal="left"/>
    </xf>
    <xf numFmtId="0" fontId="83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left"/>
    </xf>
    <xf numFmtId="0" fontId="83" fillId="0" borderId="0" xfId="0" applyFont="1" applyFill="1" applyAlignment="1">
      <alignment horizontal="left" vertical="top" wrapText="1"/>
    </xf>
    <xf numFmtId="167" fontId="60" fillId="0" borderId="0" xfId="4" applyNumberFormat="1" applyFont="1" applyFill="1" applyBorder="1" applyAlignment="1">
      <alignment horizontal="right"/>
    </xf>
    <xf numFmtId="167" fontId="83" fillId="0" borderId="0" xfId="4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top" wrapText="1" indent="1"/>
    </xf>
    <xf numFmtId="0" fontId="83" fillId="0" borderId="19" xfId="0" applyNumberFormat="1" applyFont="1" applyFill="1" applyBorder="1" applyAlignment="1">
      <alignment horizontal="left"/>
    </xf>
    <xf numFmtId="49" fontId="85" fillId="0" borderId="0" xfId="4" quotePrefix="1" applyNumberFormat="1" applyFont="1" applyFill="1" applyBorder="1" applyAlignment="1">
      <alignment horizontal="right" wrapText="1"/>
    </xf>
    <xf numFmtId="0" fontId="83" fillId="0" borderId="20" xfId="0" applyNumberFormat="1" applyFont="1" applyFill="1" applyBorder="1" applyAlignment="1">
      <alignment horizontal="left"/>
    </xf>
    <xf numFmtId="164" fontId="85" fillId="0" borderId="0" xfId="0" applyNumberFormat="1" applyFont="1" applyFill="1" applyBorder="1" applyAlignment="1">
      <alignment horizontal="right"/>
    </xf>
    <xf numFmtId="49" fontId="60" fillId="0" borderId="0" xfId="4" quotePrefix="1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wrapText="1" indent="1"/>
    </xf>
    <xf numFmtId="0" fontId="81" fillId="0" borderId="0" xfId="0" applyNumberFormat="1" applyFont="1" applyFill="1" applyBorder="1" applyAlignment="1">
      <alignment horizontal="left"/>
    </xf>
    <xf numFmtId="43" fontId="53" fillId="0" borderId="0" xfId="0" applyNumberFormat="1" applyFont="1"/>
    <xf numFmtId="0" fontId="81" fillId="0" borderId="0" xfId="0" applyFont="1" applyFill="1" applyBorder="1" applyAlignment="1">
      <alignment horizontal="right"/>
    </xf>
    <xf numFmtId="0" fontId="81" fillId="0" borderId="0" xfId="0" applyFont="1" applyAlignment="1"/>
    <xf numFmtId="0" fontId="53" fillId="0" borderId="0" xfId="0" applyFont="1" applyBorder="1"/>
    <xf numFmtId="0" fontId="53" fillId="0" borderId="0" xfId="0" applyNumberFormat="1" applyFont="1" applyBorder="1" applyAlignment="1">
      <alignment horizontal="center"/>
    </xf>
    <xf numFmtId="0" fontId="80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3" fillId="0" borderId="0" xfId="0" applyNumberFormat="1" applyFont="1"/>
    <xf numFmtId="3" fontId="53" fillId="0" borderId="0" xfId="0" applyNumberFormat="1" applyFont="1"/>
    <xf numFmtId="0" fontId="60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164" fontId="53" fillId="0" borderId="0" xfId="0" quotePrefix="1" applyNumberFormat="1" applyFont="1" applyFill="1" applyAlignment="1">
      <alignment horizontal="right"/>
    </xf>
    <xf numFmtId="15" fontId="4" fillId="0" borderId="0" xfId="0" quotePrefix="1" applyNumberFormat="1" applyFont="1" applyFill="1" applyAlignment="1"/>
    <xf numFmtId="0" fontId="87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60" fillId="0" borderId="0" xfId="0" applyFont="1" applyAlignment="1">
      <alignment vertical="top" wrapText="1"/>
    </xf>
    <xf numFmtId="42" fontId="60" fillId="0" borderId="0" xfId="0" applyNumberFormat="1" applyFont="1"/>
    <xf numFmtId="41" fontId="60" fillId="0" borderId="0" xfId="0" applyNumberFormat="1" applyFont="1"/>
    <xf numFmtId="0" fontId="60" fillId="0" borderId="0" xfId="0" applyFont="1" applyBorder="1" applyAlignment="1">
      <alignment vertical="top" wrapText="1"/>
    </xf>
    <xf numFmtId="42" fontId="60" fillId="0" borderId="0" xfId="0" applyNumberFormat="1" applyFont="1" applyBorder="1"/>
    <xf numFmtId="0" fontId="60" fillId="0" borderId="0" xfId="0" applyFont="1" applyFill="1" applyAlignment="1">
      <alignment vertical="top" wrapText="1"/>
    </xf>
    <xf numFmtId="41" fontId="60" fillId="0" borderId="0" xfId="0" applyNumberFormat="1" applyFont="1" applyFill="1"/>
    <xf numFmtId="41" fontId="60" fillId="0" borderId="0" xfId="0" applyNumberFormat="1" applyFont="1" applyFill="1" applyBorder="1"/>
    <xf numFmtId="207" fontId="60" fillId="0" borderId="19" xfId="0" applyNumberFormat="1" applyFont="1" applyFill="1" applyBorder="1"/>
    <xf numFmtId="0" fontId="60" fillId="0" borderId="0" xfId="0" applyFont="1" applyFill="1"/>
    <xf numFmtId="206" fontId="60" fillId="0" borderId="0" xfId="31844" applyNumberFormat="1" applyFont="1" applyFill="1" applyAlignment="1">
      <alignment vertical="top"/>
    </xf>
    <xf numFmtId="0" fontId="52" fillId="0" borderId="1" xfId="0" applyNumberFormat="1" applyFont="1" applyFill="1" applyBorder="1" applyAlignment="1">
      <alignment horizontal="center"/>
    </xf>
    <xf numFmtId="0" fontId="84" fillId="0" borderId="0" xfId="0" applyFont="1" applyAlignment="1">
      <alignment vertical="top" wrapText="1"/>
    </xf>
    <xf numFmtId="164" fontId="53" fillId="0" borderId="41" xfId="0" applyNumberFormat="1" applyFont="1" applyFill="1" applyBorder="1" applyAlignment="1">
      <alignment horizontal="right"/>
    </xf>
    <xf numFmtId="0" fontId="82" fillId="0" borderId="38" xfId="0" applyNumberFormat="1" applyFont="1" applyFill="1" applyBorder="1" applyAlignment="1">
      <alignment horizontal="left"/>
    </xf>
    <xf numFmtId="164" fontId="84" fillId="0" borderId="38" xfId="0" applyNumberFormat="1" applyFont="1" applyFill="1" applyBorder="1" applyAlignment="1">
      <alignment horizontal="right"/>
    </xf>
    <xf numFmtId="43" fontId="83" fillId="0" borderId="19" xfId="4" applyNumberFormat="1" applyFont="1" applyFill="1" applyBorder="1" applyAlignment="1">
      <alignment horizontal="right"/>
    </xf>
    <xf numFmtId="49" fontId="83" fillId="0" borderId="0" xfId="0" applyNumberFormat="1" applyFont="1" applyFill="1" applyAlignment="1">
      <alignment horizontal="right"/>
    </xf>
    <xf numFmtId="0" fontId="84" fillId="0" borderId="0" xfId="0" applyFont="1" applyFill="1" applyAlignment="1">
      <alignment vertical="top" wrapText="1"/>
    </xf>
    <xf numFmtId="0" fontId="53" fillId="0" borderId="37" xfId="0" applyNumberFormat="1" applyFont="1" applyFill="1" applyBorder="1" applyAlignment="1">
      <alignment horizontal="left"/>
    </xf>
    <xf numFmtId="44" fontId="60" fillId="0" borderId="19" xfId="2" applyFont="1" applyFill="1" applyBorder="1"/>
    <xf numFmtId="41" fontId="60" fillId="0" borderId="0" xfId="0" applyNumberFormat="1" applyFont="1" applyBorder="1"/>
    <xf numFmtId="167" fontId="84" fillId="0" borderId="39" xfId="4" applyNumberFormat="1" applyFont="1" applyBorder="1"/>
    <xf numFmtId="167" fontId="60" fillId="0" borderId="0" xfId="4" applyNumberFormat="1" applyFont="1"/>
    <xf numFmtId="41" fontId="84" fillId="0" borderId="39" xfId="0" applyNumberFormat="1" applyFont="1" applyFill="1" applyBorder="1"/>
    <xf numFmtId="208" fontId="84" fillId="0" borderId="37" xfId="2" applyNumberFormat="1" applyFont="1" applyFill="1" applyBorder="1"/>
    <xf numFmtId="41" fontId="84" fillId="0" borderId="0" xfId="0" applyNumberFormat="1" applyFont="1" applyFill="1"/>
    <xf numFmtId="0" fontId="60" fillId="0" borderId="0" xfId="0" applyFont="1" applyAlignment="1">
      <alignment horizontal="left" vertical="center" wrapText="1" indent="1"/>
    </xf>
    <xf numFmtId="0" fontId="60" fillId="0" borderId="0" xfId="0" applyFont="1" applyAlignment="1">
      <alignment horizontal="left" vertical="center" wrapText="1" indent="2"/>
    </xf>
    <xf numFmtId="44" fontId="84" fillId="0" borderId="0" xfId="2" applyFont="1" applyAlignment="1">
      <alignment vertical="center" wrapText="1"/>
    </xf>
    <xf numFmtId="44" fontId="60" fillId="0" borderId="0" xfId="2" applyFont="1" applyAlignment="1">
      <alignment vertical="center" wrapText="1"/>
    </xf>
    <xf numFmtId="209" fontId="84" fillId="0" borderId="0" xfId="1" applyNumberFormat="1" applyFont="1" applyAlignment="1">
      <alignment vertical="center" wrapText="1"/>
    </xf>
    <xf numFmtId="209" fontId="60" fillId="0" borderId="0" xfId="1" applyNumberFormat="1" applyFont="1" applyAlignment="1">
      <alignment vertical="center" wrapText="1"/>
    </xf>
    <xf numFmtId="164" fontId="53" fillId="0" borderId="0" xfId="0" applyNumberFormat="1" applyFont="1" applyFill="1" applyBorder="1" applyAlignment="1">
      <alignment horizontal="left"/>
    </xf>
    <xf numFmtId="164" fontId="53" fillId="0" borderId="0" xfId="0" applyNumberFormat="1" applyFont="1" applyFill="1" applyAlignment="1">
      <alignment horizontal="left"/>
    </xf>
    <xf numFmtId="43" fontId="53" fillId="0" borderId="0" xfId="0" applyNumberFormat="1" applyFont="1" applyFill="1" applyAlignment="1"/>
    <xf numFmtId="0" fontId="52" fillId="0" borderId="0" xfId="0" applyNumberFormat="1" applyFont="1" applyFill="1" applyBorder="1" applyAlignment="1"/>
    <xf numFmtId="0" fontId="52" fillId="0" borderId="0" xfId="0" applyNumberFormat="1" applyFont="1" applyFill="1" applyAlignment="1"/>
    <xf numFmtId="0" fontId="7" fillId="0" borderId="0" xfId="0" applyNumberFormat="1" applyFont="1" applyFill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Alignment="1">
      <alignment wrapText="1"/>
    </xf>
    <xf numFmtId="0" fontId="12" fillId="0" borderId="0" xfId="0" applyFont="1" applyBorder="1"/>
    <xf numFmtId="0" fontId="12" fillId="0" borderId="8" xfId="0" quotePrefix="1" applyFont="1" applyBorder="1" applyAlignment="1">
      <alignment horizontal="center"/>
    </xf>
    <xf numFmtId="0" fontId="88" fillId="0" borderId="0" xfId="0" applyFont="1"/>
    <xf numFmtId="0" fontId="12" fillId="0" borderId="0" xfId="0" quotePrefix="1" applyFont="1" applyBorder="1" applyAlignment="1">
      <alignment horizontal="left"/>
    </xf>
    <xf numFmtId="0" fontId="12" fillId="0" borderId="23" xfId="0" quotePrefix="1" applyFont="1" applyBorder="1" applyAlignment="1">
      <alignment horizontal="center"/>
    </xf>
    <xf numFmtId="0" fontId="12" fillId="0" borderId="36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8" xfId="0" quotePrefix="1" applyFont="1" applyBorder="1" applyAlignment="1">
      <alignment horizontal="center"/>
    </xf>
    <xf numFmtId="0" fontId="12" fillId="0" borderId="22" xfId="0" quotePrefix="1" applyFont="1" applyBorder="1" applyAlignment="1">
      <alignment horizontal="center"/>
    </xf>
    <xf numFmtId="0" fontId="89" fillId="0" borderId="2" xfId="0" quotePrefix="1" applyFont="1" applyBorder="1" applyAlignment="1">
      <alignment horizontal="left"/>
    </xf>
    <xf numFmtId="167" fontId="89" fillId="0" borderId="21" xfId="4" quotePrefix="1" applyNumberFormat="1" applyFont="1" applyBorder="1" applyAlignment="1">
      <alignment horizontal="right"/>
    </xf>
    <xf numFmtId="167" fontId="89" fillId="0" borderId="8" xfId="4" quotePrefix="1" applyNumberFormat="1" applyFont="1" applyBorder="1" applyAlignment="1">
      <alignment horizontal="right"/>
    </xf>
    <xf numFmtId="10" fontId="89" fillId="0" borderId="8" xfId="1" quotePrefix="1" applyNumberFormat="1" applyFont="1" applyBorder="1" applyAlignment="1">
      <alignment horizontal="right"/>
    </xf>
    <xf numFmtId="0" fontId="90" fillId="0" borderId="0" xfId="0" quotePrefix="1" applyFont="1" applyBorder="1" applyAlignment="1">
      <alignment horizontal="right" vertical="top"/>
    </xf>
    <xf numFmtId="167" fontId="12" fillId="0" borderId="3" xfId="4" quotePrefix="1" applyNumberFormat="1" applyFont="1" applyBorder="1" applyAlignment="1">
      <alignment horizontal="right"/>
    </xf>
    <xf numFmtId="167" fontId="12" fillId="0" borderId="22" xfId="4" quotePrefix="1" applyNumberFormat="1" applyFont="1" applyBorder="1" applyAlignment="1">
      <alignment horizontal="right"/>
    </xf>
    <xf numFmtId="10" fontId="12" fillId="0" borderId="22" xfId="1" quotePrefix="1" applyNumberFormat="1" applyFont="1" applyBorder="1" applyAlignment="1">
      <alignment horizontal="right"/>
    </xf>
    <xf numFmtId="0" fontId="89" fillId="0" borderId="0" xfId="0" quotePrefix="1" applyFont="1" applyBorder="1" applyAlignment="1">
      <alignment horizontal="left" vertical="top"/>
    </xf>
    <xf numFmtId="167" fontId="89" fillId="0" borderId="3" xfId="4" quotePrefix="1" applyNumberFormat="1" applyFont="1" applyBorder="1" applyAlignment="1">
      <alignment horizontal="right"/>
    </xf>
    <xf numFmtId="167" fontId="89" fillId="0" borderId="22" xfId="4" quotePrefix="1" applyNumberFormat="1" applyFont="1" applyBorder="1" applyAlignment="1">
      <alignment horizontal="right"/>
    </xf>
    <xf numFmtId="10" fontId="89" fillId="0" borderId="22" xfId="1" quotePrefix="1" applyNumberFormat="1" applyFont="1" applyBorder="1" applyAlignment="1">
      <alignment horizontal="right"/>
    </xf>
    <xf numFmtId="167" fontId="12" fillId="0" borderId="23" xfId="4" quotePrefix="1" applyNumberFormat="1" applyFont="1" applyBorder="1" applyAlignment="1">
      <alignment horizontal="right"/>
    </xf>
    <xf numFmtId="167" fontId="12" fillId="0" borderId="24" xfId="4" quotePrefix="1" applyNumberFormat="1" applyFont="1" applyBorder="1" applyAlignment="1">
      <alignment horizontal="right"/>
    </xf>
    <xf numFmtId="10" fontId="12" fillId="0" borderId="24" xfId="1" quotePrefix="1" applyNumberFormat="1" applyFont="1" applyBorder="1" applyAlignment="1">
      <alignment horizontal="right"/>
    </xf>
    <xf numFmtId="0" fontId="89" fillId="0" borderId="1" xfId="0" quotePrefix="1" applyFont="1" applyBorder="1" applyAlignment="1">
      <alignment horizontal="left"/>
    </xf>
    <xf numFmtId="167" fontId="89" fillId="0" borderId="23" xfId="4" quotePrefix="1" applyNumberFormat="1" applyFont="1" applyBorder="1" applyAlignment="1">
      <alignment horizontal="right"/>
    </xf>
    <xf numFmtId="167" fontId="89" fillId="0" borderId="24" xfId="4" quotePrefix="1" applyNumberFormat="1" applyFont="1" applyBorder="1" applyAlignment="1">
      <alignment horizontal="right"/>
    </xf>
    <xf numFmtId="10" fontId="89" fillId="0" borderId="24" xfId="1" quotePrefix="1" applyNumberFormat="1" applyFont="1" applyBorder="1" applyAlignment="1">
      <alignment horizontal="right"/>
    </xf>
    <xf numFmtId="0" fontId="89" fillId="0" borderId="2" xfId="0" quotePrefix="1" applyFont="1" applyBorder="1" applyAlignment="1">
      <alignment horizontal="left" vertical="top"/>
    </xf>
    <xf numFmtId="0" fontId="90" fillId="0" borderId="18" xfId="0" quotePrefix="1" applyFont="1" applyBorder="1" applyAlignment="1">
      <alignment horizontal="right" vertical="top"/>
    </xf>
    <xf numFmtId="0" fontId="89" fillId="0" borderId="1" xfId="0" quotePrefix="1" applyFont="1" applyBorder="1" applyAlignment="1">
      <alignment horizontal="left" vertical="top"/>
    </xf>
    <xf numFmtId="0" fontId="88" fillId="0" borderId="0" xfId="0" applyFont="1" applyBorder="1" applyAlignment="1"/>
    <xf numFmtId="0" fontId="91" fillId="0" borderId="0" xfId="0" quotePrefix="1" applyFont="1" applyBorder="1" applyAlignment="1">
      <alignment horizontal="left" vertical="top"/>
    </xf>
    <xf numFmtId="3" fontId="91" fillId="0" borderId="0" xfId="0" applyNumberFormat="1" applyFont="1" applyBorder="1" applyAlignment="1">
      <alignment vertical="center"/>
    </xf>
    <xf numFmtId="10" fontId="91" fillId="0" borderId="0" xfId="0" applyNumberFormat="1" applyFont="1" applyBorder="1" applyAlignment="1">
      <alignment vertical="center"/>
    </xf>
    <xf numFmtId="0" fontId="89" fillId="0" borderId="10" xfId="0" quotePrefix="1" applyFont="1" applyBorder="1" applyAlignment="1">
      <alignment horizontal="left"/>
    </xf>
    <xf numFmtId="167" fontId="89" fillId="0" borderId="10" xfId="4" quotePrefix="1" applyNumberFormat="1" applyFont="1" applyBorder="1" applyAlignment="1">
      <alignment horizontal="right"/>
    </xf>
    <xf numFmtId="10" fontId="89" fillId="0" borderId="10" xfId="0" quotePrefix="1" applyNumberFormat="1" applyFont="1" applyBorder="1" applyAlignment="1">
      <alignment horizontal="right"/>
    </xf>
    <xf numFmtId="0" fontId="88" fillId="0" borderId="0" xfId="0" applyFont="1" applyBorder="1"/>
    <xf numFmtId="0" fontId="86" fillId="0" borderId="0" xfId="0" applyFont="1" applyFill="1" applyAlignment="1">
      <alignment horizontal="left" vertical="top" wrapText="1"/>
    </xf>
    <xf numFmtId="49" fontId="53" fillId="0" borderId="0" xfId="0" applyNumberFormat="1" applyFont="1" applyFill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2" fillId="0" borderId="0" xfId="0" applyNumberFormat="1" applyFont="1" applyFill="1" applyBorder="1" applyAlignment="1">
      <alignment horizontal="right"/>
    </xf>
    <xf numFmtId="0" fontId="53" fillId="0" borderId="0" xfId="0" applyFont="1" applyFill="1" applyAlignment="1">
      <alignment horizontal="right"/>
    </xf>
    <xf numFmtId="0" fontId="53" fillId="0" borderId="0" xfId="0" applyFont="1" applyFill="1" applyAlignment="1">
      <alignment horizontal="center"/>
    </xf>
    <xf numFmtId="0" fontId="60" fillId="0" borderId="0" xfId="0" applyFont="1" applyFill="1" applyAlignment="1">
      <alignment horizontal="left" vertical="top" wrapText="1" indent="1"/>
    </xf>
    <xf numFmtId="49" fontId="53" fillId="0" borderId="17" xfId="0" applyNumberFormat="1" applyFont="1" applyFill="1" applyBorder="1" applyAlignment="1">
      <alignment horizontal="left"/>
    </xf>
    <xf numFmtId="0" fontId="53" fillId="0" borderId="0" xfId="0" applyFont="1" applyFill="1" applyAlignment="1">
      <alignment vertical="top" wrapText="1"/>
    </xf>
    <xf numFmtId="49" fontId="53" fillId="0" borderId="19" xfId="0" applyNumberFormat="1" applyFont="1" applyFill="1" applyBorder="1" applyAlignment="1">
      <alignment horizontal="left"/>
    </xf>
    <xf numFmtId="165" fontId="60" fillId="0" borderId="19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vertical="top"/>
    </xf>
    <xf numFmtId="0" fontId="53" fillId="0" borderId="42" xfId="0" applyFont="1" applyFill="1" applyBorder="1" applyAlignment="1">
      <alignment vertical="top"/>
    </xf>
    <xf numFmtId="15" fontId="59" fillId="0" borderId="0" xfId="0" quotePrefix="1" applyNumberFormat="1" applyFont="1" applyFill="1" applyAlignment="1">
      <alignment wrapText="1"/>
    </xf>
    <xf numFmtId="15" fontId="59" fillId="0" borderId="0" xfId="0" quotePrefix="1" applyNumberFormat="1" applyFont="1" applyFill="1" applyAlignment="1"/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164" fontId="53" fillId="0" borderId="0" xfId="0" applyNumberFormat="1" applyFont="1" applyAlignment="1"/>
    <xf numFmtId="167" fontId="88" fillId="0" borderId="0" xfId="0" applyNumberFormat="1" applyFont="1"/>
    <xf numFmtId="10" fontId="88" fillId="0" borderId="0" xfId="1" applyNumberFormat="1" applyFont="1"/>
    <xf numFmtId="165" fontId="60" fillId="0" borderId="45" xfId="0" applyNumberFormat="1" applyFont="1" applyFill="1" applyBorder="1" applyAlignment="1">
      <alignment horizontal="right"/>
    </xf>
    <xf numFmtId="41" fontId="84" fillId="0" borderId="0" xfId="0" applyNumberFormat="1" applyFont="1" applyFill="1" applyBorder="1"/>
    <xf numFmtId="41" fontId="84" fillId="0" borderId="46" xfId="0" applyNumberFormat="1" applyFont="1" applyFill="1" applyBorder="1"/>
    <xf numFmtId="0" fontId="53" fillId="0" borderId="45" xfId="0" applyNumberFormat="1" applyFont="1" applyFill="1" applyBorder="1" applyAlignment="1">
      <alignment horizontal="left"/>
    </xf>
    <xf numFmtId="167" fontId="53" fillId="0" borderId="45" xfId="4" applyNumberFormat="1" applyFont="1" applyFill="1" applyBorder="1" applyAlignment="1">
      <alignment horizontal="right"/>
    </xf>
    <xf numFmtId="0" fontId="52" fillId="0" borderId="42" xfId="0" applyFont="1" applyFill="1" applyBorder="1" applyAlignment="1">
      <alignment horizontal="left" wrapText="1"/>
    </xf>
    <xf numFmtId="0" fontId="53" fillId="0" borderId="42" xfId="0" applyNumberFormat="1" applyFont="1" applyFill="1" applyBorder="1" applyAlignment="1">
      <alignment horizontal="center"/>
    </xf>
    <xf numFmtId="164" fontId="53" fillId="0" borderId="42" xfId="0" applyNumberFormat="1" applyFont="1" applyFill="1" applyBorder="1" applyAlignment="1">
      <alignment horizontal="right"/>
    </xf>
    <xf numFmtId="0" fontId="53" fillId="0" borderId="45" xfId="0" applyNumberFormat="1" applyFont="1" applyFill="1" applyBorder="1" applyAlignment="1">
      <alignment horizontal="center"/>
    </xf>
    <xf numFmtId="164" fontId="53" fillId="0" borderId="45" xfId="0" applyNumberFormat="1" applyFont="1" applyFill="1" applyBorder="1" applyAlignment="1">
      <alignment horizontal="right"/>
    </xf>
    <xf numFmtId="0" fontId="80" fillId="0" borderId="0" xfId="0" applyNumberFormat="1" applyFont="1" applyFill="1" applyBorder="1" applyAlignment="1">
      <alignment wrapText="1"/>
    </xf>
    <xf numFmtId="166" fontId="53" fillId="0" borderId="0" xfId="0" applyNumberFormat="1" applyFont="1" applyFill="1" applyBorder="1" applyAlignment="1">
      <alignment horizontal="right"/>
    </xf>
    <xf numFmtId="167" fontId="84" fillId="0" borderId="46" xfId="4" applyNumberFormat="1" applyFont="1" applyBorder="1"/>
    <xf numFmtId="0" fontId="52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167" fontId="12" fillId="0" borderId="3" xfId="4" quotePrefix="1" applyNumberFormat="1" applyFont="1" applyFill="1" applyBorder="1" applyAlignment="1">
      <alignment horizontal="right"/>
    </xf>
    <xf numFmtId="167" fontId="12" fillId="0" borderId="22" xfId="4" quotePrefix="1" applyNumberFormat="1" applyFont="1" applyFill="1" applyBorder="1" applyAlignment="1">
      <alignment horizontal="right"/>
    </xf>
    <xf numFmtId="15" fontId="60" fillId="0" borderId="0" xfId="0" quotePrefix="1" applyNumberFormat="1" applyFont="1" applyFill="1" applyAlignment="1"/>
    <xf numFmtId="0" fontId="53" fillId="0" borderId="42" xfId="0" applyFont="1" applyFill="1" applyBorder="1" applyAlignment="1">
      <alignment horizontal="left" wrapText="1"/>
    </xf>
    <xf numFmtId="0" fontId="52" fillId="0" borderId="41" xfId="0" applyFont="1" applyFill="1" applyBorder="1" applyAlignment="1">
      <alignment horizontal="left"/>
    </xf>
    <xf numFmtId="0" fontId="52" fillId="0" borderId="41" xfId="0" applyNumberFormat="1" applyFont="1" applyFill="1" applyBorder="1" applyAlignment="1">
      <alignment horizontal="center" wrapText="1"/>
    </xf>
    <xf numFmtId="0" fontId="52" fillId="0" borderId="41" xfId="0" applyNumberFormat="1" applyFont="1" applyFill="1" applyBorder="1" applyAlignment="1">
      <alignment wrapText="1"/>
    </xf>
    <xf numFmtId="0" fontId="52" fillId="0" borderId="1" xfId="0" applyNumberFormat="1" applyFont="1" applyFill="1" applyBorder="1" applyAlignment="1">
      <alignment horizontal="center"/>
    </xf>
    <xf numFmtId="0" fontId="52" fillId="0" borderId="41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80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 vertical="center" wrapText="1"/>
    </xf>
    <xf numFmtId="0" fontId="12" fillId="0" borderId="34" xfId="0" quotePrefix="1" applyFont="1" applyBorder="1" applyAlignment="1">
      <alignment horizontal="center"/>
    </xf>
    <xf numFmtId="0" fontId="12" fillId="0" borderId="35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 wrapText="1"/>
    </xf>
    <xf numFmtId="0" fontId="12" fillId="0" borderId="3" xfId="0" quotePrefix="1" applyFont="1" applyBorder="1" applyAlignment="1">
      <alignment horizontal="left" vertical="top" wrapText="1"/>
    </xf>
    <xf numFmtId="0" fontId="12" fillId="0" borderId="23" xfId="0" quotePrefix="1" applyFont="1" applyBorder="1" applyAlignment="1">
      <alignment horizontal="left" vertical="top" wrapText="1"/>
    </xf>
    <xf numFmtId="0" fontId="12" fillId="0" borderId="43" xfId="0" quotePrefix="1" applyFont="1" applyBorder="1" applyAlignment="1">
      <alignment horizontal="center"/>
    </xf>
    <xf numFmtId="0" fontId="12" fillId="0" borderId="44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/>
    </xf>
    <xf numFmtId="0" fontId="12" fillId="0" borderId="3" xfId="0" quotePrefix="1" applyFont="1" applyBorder="1" applyAlignment="1">
      <alignment horizontal="left" vertical="top"/>
    </xf>
    <xf numFmtId="0" fontId="12" fillId="0" borderId="23" xfId="0" quotePrefix="1" applyFont="1" applyBorder="1" applyAlignment="1">
      <alignment horizontal="left" vertical="top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30"/>
  <sheetViews>
    <sheetView tabSelected="1" zoomScale="130" zoomScaleNormal="130" workbookViewId="0"/>
  </sheetViews>
  <sheetFormatPr defaultColWidth="9.1796875" defaultRowHeight="9"/>
  <cols>
    <col min="1" max="1" width="29" style="6" customWidth="1"/>
    <col min="2" max="2" width="2.1796875" style="3" customWidth="1"/>
    <col min="3" max="3" width="1.7265625" style="3" customWidth="1"/>
    <col min="4" max="4" width="10.7265625" style="6" customWidth="1"/>
    <col min="5" max="5" width="2.1796875" style="3" customWidth="1"/>
    <col min="6" max="6" width="1.7265625" style="57" customWidth="1"/>
    <col min="7" max="7" width="10.7265625" style="6" customWidth="1"/>
    <col min="8" max="8" width="2.1796875" style="3" customWidth="1"/>
    <col min="9" max="9" width="10.7265625" style="58" customWidth="1"/>
    <col min="10" max="10" width="2.7265625" style="3" customWidth="1"/>
    <col min="11" max="11" width="10.7265625" style="58" customWidth="1"/>
    <col min="12" max="12" width="2.7265625" style="3" customWidth="1"/>
    <col min="13" max="16384" width="9.1796875" style="6"/>
  </cols>
  <sheetData>
    <row r="1" spans="1:13" ht="13">
      <c r="A1" s="42" t="s">
        <v>89</v>
      </c>
      <c r="K1" s="258"/>
    </row>
    <row r="2" spans="1:13" ht="12.75" customHeight="1">
      <c r="A2" s="42" t="s">
        <v>97</v>
      </c>
      <c r="K2" s="258"/>
    </row>
    <row r="3" spans="1:13" s="20" customFormat="1" ht="11.5">
      <c r="A3" s="241" t="s">
        <v>178</v>
      </c>
      <c r="B3" s="21" t="s">
        <v>0</v>
      </c>
      <c r="C3" s="3"/>
      <c r="D3" s="81"/>
      <c r="E3" s="81"/>
      <c r="F3" s="81"/>
      <c r="G3" s="81"/>
      <c r="H3" s="81"/>
      <c r="I3" s="81"/>
      <c r="J3" s="81"/>
      <c r="K3" s="258"/>
      <c r="L3" s="21" t="s">
        <v>3</v>
      </c>
    </row>
    <row r="4" spans="1:13" s="20" customFormat="1" ht="9" customHeight="1">
      <c r="B4" s="21"/>
      <c r="C4" s="3"/>
      <c r="D4" s="59"/>
      <c r="E4" s="10"/>
      <c r="F4" s="57"/>
      <c r="G4" s="59"/>
      <c r="H4" s="21"/>
      <c r="J4" s="21"/>
      <c r="K4" s="23"/>
      <c r="L4" s="21"/>
    </row>
    <row r="5" spans="1:13" s="20" customFormat="1">
      <c r="A5" s="266" t="s">
        <v>156</v>
      </c>
      <c r="B5" s="21"/>
      <c r="C5" s="3"/>
      <c r="D5" s="59"/>
      <c r="E5" s="10"/>
      <c r="F5" s="57"/>
      <c r="G5" s="59"/>
      <c r="H5" s="21"/>
      <c r="J5" s="21"/>
      <c r="K5" s="23" t="s">
        <v>62</v>
      </c>
      <c r="L5" s="21"/>
    </row>
    <row r="6" spans="1:13" s="20" customFormat="1">
      <c r="A6" s="22"/>
      <c r="B6" s="21"/>
      <c r="C6" s="273" t="s">
        <v>181</v>
      </c>
      <c r="D6" s="273"/>
      <c r="E6" s="273"/>
      <c r="F6" s="273"/>
      <c r="G6" s="273"/>
      <c r="H6" s="21"/>
      <c r="I6" s="23"/>
      <c r="J6" s="21"/>
      <c r="K6" s="23" t="s">
        <v>63</v>
      </c>
      <c r="L6" s="21" t="s">
        <v>3</v>
      </c>
      <c r="M6" s="27"/>
    </row>
    <row r="7" spans="1:13" s="20" customFormat="1">
      <c r="B7" s="21"/>
      <c r="C7" s="271">
        <v>2022</v>
      </c>
      <c r="D7" s="271"/>
      <c r="E7" s="10"/>
      <c r="F7" s="272">
        <v>2021</v>
      </c>
      <c r="G7" s="272"/>
      <c r="H7" s="21"/>
      <c r="I7" s="55" t="s">
        <v>25</v>
      </c>
      <c r="J7" s="21"/>
      <c r="K7" s="55" t="s">
        <v>152</v>
      </c>
      <c r="L7" s="21" t="s">
        <v>3</v>
      </c>
    </row>
    <row r="8" spans="1:13" s="27" customFormat="1">
      <c r="A8" s="267" t="s">
        <v>135</v>
      </c>
      <c r="B8" s="2"/>
      <c r="C8" s="2" t="s">
        <v>2</v>
      </c>
      <c r="D8" s="26">
        <v>287115</v>
      </c>
      <c r="E8" s="181"/>
      <c r="F8" s="4" t="s">
        <v>2</v>
      </c>
      <c r="G8" s="26">
        <v>265325</v>
      </c>
      <c r="H8" s="182"/>
      <c r="I8" s="75">
        <f>((D8-G8)/G8)*100</f>
        <v>8.2125694902478088</v>
      </c>
      <c r="J8" s="2" t="s">
        <v>26</v>
      </c>
      <c r="K8" s="75">
        <v>13.1</v>
      </c>
      <c r="L8" s="2" t="s">
        <v>21</v>
      </c>
      <c r="M8" s="183"/>
    </row>
    <row r="9" spans="1:13" s="27" customFormat="1">
      <c r="A9" s="76" t="s">
        <v>27</v>
      </c>
      <c r="B9" s="2"/>
      <c r="C9" s="2" t="s">
        <v>2</v>
      </c>
      <c r="D9" s="26">
        <v>148167</v>
      </c>
      <c r="E9" s="181"/>
      <c r="F9" s="4" t="s">
        <v>2</v>
      </c>
      <c r="G9" s="26">
        <v>139418</v>
      </c>
      <c r="H9" s="182"/>
      <c r="I9" s="75">
        <f t="shared" ref="I9:I16" si="0">((D9-G9)/G9)*100</f>
        <v>6.2753733377325744</v>
      </c>
      <c r="J9" s="2" t="s">
        <v>26</v>
      </c>
      <c r="K9" s="75">
        <v>11.8</v>
      </c>
      <c r="L9" s="2" t="s">
        <v>21</v>
      </c>
      <c r="M9" s="183"/>
    </row>
    <row r="10" spans="1:13" s="27" customFormat="1">
      <c r="A10" s="76" t="s">
        <v>28</v>
      </c>
      <c r="B10" s="2"/>
      <c r="C10" s="2" t="s">
        <v>2</v>
      </c>
      <c r="D10" s="26">
        <v>78101</v>
      </c>
      <c r="E10" s="181"/>
      <c r="F10" s="4" t="s">
        <v>2</v>
      </c>
      <c r="G10" s="26">
        <v>72243</v>
      </c>
      <c r="H10" s="182"/>
      <c r="I10" s="75">
        <f t="shared" si="0"/>
        <v>8.1087440997743734</v>
      </c>
      <c r="J10" s="2" t="s">
        <v>26</v>
      </c>
      <c r="K10" s="75">
        <v>11.7</v>
      </c>
      <c r="L10" s="2" t="s">
        <v>21</v>
      </c>
      <c r="M10" s="183"/>
    </row>
    <row r="11" spans="1:13" s="27" customFormat="1">
      <c r="A11" s="76" t="s">
        <v>29</v>
      </c>
      <c r="B11" s="2"/>
      <c r="C11" s="2" t="s">
        <v>2</v>
      </c>
      <c r="D11" s="26">
        <v>21277</v>
      </c>
      <c r="E11" s="181"/>
      <c r="F11" s="4" t="s">
        <v>2</v>
      </c>
      <c r="G11" s="26">
        <v>16457</v>
      </c>
      <c r="H11" s="182"/>
      <c r="I11" s="75">
        <f t="shared" si="0"/>
        <v>29.288448684450387</v>
      </c>
      <c r="J11" s="2" t="s">
        <v>26</v>
      </c>
      <c r="K11" s="75">
        <v>38.6</v>
      </c>
      <c r="L11" s="2" t="s">
        <v>21</v>
      </c>
      <c r="M11" s="183"/>
    </row>
    <row r="12" spans="1:13" s="27" customFormat="1">
      <c r="A12" s="76" t="s">
        <v>30</v>
      </c>
      <c r="B12" s="2"/>
      <c r="C12" s="2" t="s">
        <v>2</v>
      </c>
      <c r="D12" s="26">
        <v>12969</v>
      </c>
      <c r="E12" s="181"/>
      <c r="F12" s="4" t="s">
        <v>2</v>
      </c>
      <c r="G12" s="26">
        <v>11221</v>
      </c>
      <c r="H12" s="182"/>
      <c r="I12" s="75">
        <f t="shared" si="0"/>
        <v>15.577934230460745</v>
      </c>
      <c r="J12" s="2" t="s">
        <v>26</v>
      </c>
      <c r="K12" s="75">
        <v>19.7</v>
      </c>
      <c r="L12" s="2" t="s">
        <v>21</v>
      </c>
      <c r="M12" s="183"/>
    </row>
    <row r="13" spans="1:13" s="27" customFormat="1">
      <c r="A13" s="76" t="s">
        <v>22</v>
      </c>
      <c r="B13" s="2"/>
      <c r="C13" s="2" t="s">
        <v>2</v>
      </c>
      <c r="D13" s="26">
        <v>21222</v>
      </c>
      <c r="E13" s="181"/>
      <c r="F13" s="4" t="s">
        <v>2</v>
      </c>
      <c r="G13" s="26">
        <v>20515</v>
      </c>
      <c r="H13" s="182"/>
      <c r="I13" s="75">
        <f t="shared" si="0"/>
        <v>3.4462588349987811</v>
      </c>
      <c r="J13" s="2" t="s">
        <v>26</v>
      </c>
      <c r="K13" s="75">
        <v>6.1</v>
      </c>
      <c r="L13" s="2" t="s">
        <v>21</v>
      </c>
      <c r="M13" s="183"/>
    </row>
    <row r="14" spans="1:13" s="27" customFormat="1">
      <c r="A14" s="76" t="s">
        <v>6</v>
      </c>
      <c r="B14" s="2"/>
      <c r="C14" s="2" t="s">
        <v>2</v>
      </c>
      <c r="D14" s="26">
        <v>5379</v>
      </c>
      <c r="E14" s="181"/>
      <c r="F14" s="4" t="s">
        <v>2</v>
      </c>
      <c r="G14" s="26">
        <v>5471</v>
      </c>
      <c r="H14" s="182"/>
      <c r="I14" s="75">
        <f t="shared" si="0"/>
        <v>-1.6815938585267773</v>
      </c>
      <c r="J14" s="2" t="s">
        <v>26</v>
      </c>
      <c r="K14" s="75">
        <v>-1.6</v>
      </c>
      <c r="L14" s="2" t="s">
        <v>21</v>
      </c>
      <c r="M14" s="183"/>
    </row>
    <row r="15" spans="1:13" s="27" customFormat="1">
      <c r="A15" s="66" t="s">
        <v>15</v>
      </c>
      <c r="B15" s="2"/>
      <c r="C15" s="2" t="s">
        <v>2</v>
      </c>
      <c r="D15" s="26">
        <v>81566</v>
      </c>
      <c r="E15" s="181"/>
      <c r="F15" s="4" t="s">
        <v>2</v>
      </c>
      <c r="G15" s="26">
        <v>65305</v>
      </c>
      <c r="H15" s="182"/>
      <c r="I15" s="75">
        <f t="shared" si="0"/>
        <v>24.900084220197535</v>
      </c>
      <c r="J15" s="2" t="s">
        <v>26</v>
      </c>
      <c r="K15" s="75"/>
      <c r="L15" s="2"/>
    </row>
    <row r="16" spans="1:13" s="27" customFormat="1" ht="9" customHeight="1">
      <c r="A16" s="66" t="s">
        <v>45</v>
      </c>
      <c r="B16" s="2"/>
      <c r="C16" s="2" t="s">
        <v>2</v>
      </c>
      <c r="D16" s="26">
        <v>69083</v>
      </c>
      <c r="E16" s="181"/>
      <c r="F16" s="4" t="s">
        <v>2</v>
      </c>
      <c r="G16" s="26">
        <v>54763</v>
      </c>
      <c r="H16" s="182"/>
      <c r="I16" s="75">
        <f t="shared" si="0"/>
        <v>26.14904223654657</v>
      </c>
      <c r="J16" s="2" t="s">
        <v>26</v>
      </c>
      <c r="K16" s="75"/>
      <c r="L16" s="2"/>
    </row>
    <row r="17" spans="1:13" s="27" customFormat="1" ht="11">
      <c r="A17" s="66" t="s">
        <v>150</v>
      </c>
      <c r="B17" s="2"/>
      <c r="C17" s="2" t="s">
        <v>2</v>
      </c>
      <c r="D17" s="77">
        <v>0.33</v>
      </c>
      <c r="E17" s="181"/>
      <c r="F17" s="4" t="s">
        <v>2</v>
      </c>
      <c r="G17" s="77">
        <v>0.26</v>
      </c>
      <c r="H17" s="79"/>
      <c r="I17" s="75">
        <f>((D17-G17)/G17)*100</f>
        <v>26.923076923076927</v>
      </c>
      <c r="J17" s="2" t="s">
        <v>26</v>
      </c>
      <c r="K17" s="75"/>
      <c r="L17" s="2"/>
    </row>
    <row r="18" spans="1:13" s="25" customFormat="1" ht="13.5" customHeight="1">
      <c r="A18" s="66" t="s">
        <v>64</v>
      </c>
      <c r="B18" s="2"/>
      <c r="C18" s="2"/>
      <c r="D18" s="77"/>
      <c r="E18" s="4"/>
      <c r="F18" s="4"/>
      <c r="G18" s="77"/>
      <c r="H18" s="2"/>
      <c r="I18" s="75"/>
      <c r="J18" s="2"/>
      <c r="K18" s="75"/>
      <c r="L18" s="2"/>
      <c r="M18" s="27"/>
    </row>
    <row r="19" spans="1:13" s="25" customFormat="1">
      <c r="A19" s="76" t="s">
        <v>36</v>
      </c>
      <c r="B19" s="2"/>
      <c r="C19" s="2" t="s">
        <v>2</v>
      </c>
      <c r="D19" s="26">
        <v>146334</v>
      </c>
      <c r="E19" s="181"/>
      <c r="F19" s="4" t="s">
        <v>2</v>
      </c>
      <c r="G19" s="26">
        <v>132946</v>
      </c>
      <c r="H19" s="2" t="s">
        <v>3</v>
      </c>
      <c r="I19" s="75">
        <f>((D19-G19)/G19)*100</f>
        <v>10.070254088126006</v>
      </c>
      <c r="J19" s="2" t="s">
        <v>26</v>
      </c>
      <c r="K19" s="75">
        <v>16</v>
      </c>
      <c r="L19" s="2" t="s">
        <v>21</v>
      </c>
    </row>
    <row r="20" spans="1:13" s="25" customFormat="1">
      <c r="A20" s="76" t="s">
        <v>118</v>
      </c>
      <c r="B20" s="2"/>
      <c r="C20" s="2" t="s">
        <v>3</v>
      </c>
      <c r="D20" s="75">
        <v>51</v>
      </c>
      <c r="E20" s="2" t="s">
        <v>26</v>
      </c>
      <c r="F20" s="4" t="s">
        <v>3</v>
      </c>
      <c r="G20" s="75">
        <v>50.1</v>
      </c>
      <c r="H20" s="2" t="s">
        <v>26</v>
      </c>
      <c r="I20" s="139">
        <v>86</v>
      </c>
      <c r="J20" s="2" t="s">
        <v>65</v>
      </c>
      <c r="K20" s="26">
        <v>130</v>
      </c>
      <c r="L20" s="2" t="s">
        <v>65</v>
      </c>
      <c r="M20" s="27"/>
    </row>
    <row r="21" spans="1:13" s="27" customFormat="1">
      <c r="A21" s="76" t="s">
        <v>149</v>
      </c>
      <c r="B21" s="2"/>
      <c r="C21" s="2" t="s">
        <v>2</v>
      </c>
      <c r="D21" s="26">
        <v>133114</v>
      </c>
      <c r="E21" s="181"/>
      <c r="F21" s="4" t="s">
        <v>2</v>
      </c>
      <c r="G21" s="26">
        <v>121079</v>
      </c>
      <c r="H21" s="2"/>
      <c r="I21" s="75">
        <f>((D21-G21)/G21)*100</f>
        <v>9.9397913758785581</v>
      </c>
      <c r="J21" s="2" t="s">
        <v>26</v>
      </c>
      <c r="K21" s="75">
        <v>16.3</v>
      </c>
      <c r="L21" s="2" t="s">
        <v>21</v>
      </c>
    </row>
    <row r="22" spans="1:13" s="27" customFormat="1">
      <c r="A22" s="76" t="s">
        <v>119</v>
      </c>
      <c r="B22" s="2"/>
      <c r="C22" s="2"/>
      <c r="D22" s="75">
        <v>46.4</v>
      </c>
      <c r="E22" s="2" t="s">
        <v>26</v>
      </c>
      <c r="F22" s="4"/>
      <c r="G22" s="75">
        <v>45.6</v>
      </c>
      <c r="H22" s="2" t="s">
        <v>26</v>
      </c>
      <c r="I22" s="139">
        <v>73</v>
      </c>
      <c r="J22" s="2" t="s">
        <v>65</v>
      </c>
      <c r="K22" s="26">
        <v>130</v>
      </c>
      <c r="L22" s="2" t="s">
        <v>65</v>
      </c>
    </row>
    <row r="23" spans="1:13" s="27" customFormat="1">
      <c r="A23" s="76" t="s">
        <v>38</v>
      </c>
      <c r="B23" s="2"/>
      <c r="C23" s="2" t="s">
        <v>2</v>
      </c>
      <c r="D23" s="26">
        <v>106491</v>
      </c>
      <c r="E23" s="181"/>
      <c r="F23" s="4" t="s">
        <v>2</v>
      </c>
      <c r="G23" s="26">
        <v>94160</v>
      </c>
      <c r="H23" s="2" t="s">
        <v>3</v>
      </c>
      <c r="I23" s="75">
        <f>((D23-G23)/G23)*100</f>
        <v>13.095794392523363</v>
      </c>
      <c r="J23" s="2" t="s">
        <v>26</v>
      </c>
      <c r="K23" s="75">
        <v>19.5</v>
      </c>
      <c r="L23" s="2" t="s">
        <v>21</v>
      </c>
    </row>
    <row r="24" spans="1:13" s="25" customFormat="1" ht="11">
      <c r="A24" s="76" t="s">
        <v>39</v>
      </c>
      <c r="B24" s="2"/>
      <c r="C24" s="2" t="s">
        <v>2</v>
      </c>
      <c r="D24" s="77">
        <v>0.45</v>
      </c>
      <c r="E24" s="78"/>
      <c r="F24" s="4" t="s">
        <v>2</v>
      </c>
      <c r="G24" s="77">
        <v>0.39</v>
      </c>
      <c r="H24" s="79"/>
      <c r="I24" s="75">
        <f>((D24-G24)/G24)*100</f>
        <v>15.384615384615383</v>
      </c>
      <c r="J24" s="2" t="s">
        <v>26</v>
      </c>
      <c r="K24" s="75">
        <v>20.5</v>
      </c>
      <c r="L24" s="2" t="s">
        <v>21</v>
      </c>
    </row>
    <row r="25" spans="1:13">
      <c r="D25" s="7"/>
      <c r="E25" s="2"/>
      <c r="F25" s="4"/>
      <c r="G25" s="7"/>
      <c r="H25" s="2"/>
      <c r="I25" s="80"/>
      <c r="K25" s="80"/>
    </row>
    <row r="26" spans="1:13">
      <c r="D26" s="7"/>
      <c r="E26" s="2"/>
      <c r="F26" s="4"/>
      <c r="G26" s="7"/>
      <c r="H26" s="2"/>
      <c r="I26" s="80"/>
    </row>
    <row r="27" spans="1:13">
      <c r="F27" s="4"/>
    </row>
    <row r="28" spans="1:13">
      <c r="F28" s="4"/>
    </row>
    <row r="29" spans="1:13">
      <c r="F29" s="4"/>
    </row>
    <row r="30" spans="1:13">
      <c r="F30" s="4"/>
    </row>
  </sheetData>
  <mergeCells count="3">
    <mergeCell ref="C7:D7"/>
    <mergeCell ref="F7:G7"/>
    <mergeCell ref="C6:G6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J22 J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4"/>
  <sheetViews>
    <sheetView zoomScale="120" zoomScaleNormal="120" workbookViewId="0"/>
  </sheetViews>
  <sheetFormatPr defaultColWidth="9.1796875" defaultRowHeight="9"/>
  <cols>
    <col min="1" max="1" width="30.81640625" style="6" customWidth="1"/>
    <col min="2" max="2" width="2.453125" style="3" customWidth="1"/>
    <col min="3" max="3" width="1.7265625" style="3" customWidth="1"/>
    <col min="4" max="4" width="7.7265625" style="6" customWidth="1"/>
    <col min="5" max="5" width="2.7265625" style="3" customWidth="1"/>
    <col min="6" max="6" width="1.7265625" style="3" customWidth="1"/>
    <col min="7" max="7" width="7.7265625" style="6" customWidth="1"/>
    <col min="8" max="9" width="1.7265625" style="3" customWidth="1"/>
    <col min="10" max="10" width="7.7265625" style="6" customWidth="1"/>
    <col min="11" max="11" width="2.7265625" style="3" customWidth="1"/>
    <col min="12" max="12" width="1.7265625" style="3" customWidth="1"/>
    <col min="13" max="13" width="7.7265625" style="6" customWidth="1"/>
    <col min="14" max="14" width="2.7265625" style="3" customWidth="1"/>
    <col min="15" max="15" width="1.7265625" style="3" customWidth="1"/>
    <col min="16" max="16" width="8.81640625" style="6" customWidth="1"/>
    <col min="17" max="17" width="2.7265625" style="3" customWidth="1"/>
    <col min="18" max="18" width="1.7265625" style="3" customWidth="1"/>
    <col min="19" max="19" width="7.7265625" style="6" customWidth="1"/>
    <col min="20" max="20" width="2.7265625" style="3" customWidth="1"/>
    <col min="21" max="21" width="7.7265625" style="6" customWidth="1"/>
    <col min="22" max="22" width="2.7265625" style="3" customWidth="1"/>
    <col min="23" max="23" width="7.7265625" style="58" customWidth="1"/>
    <col min="24" max="24" width="1.7265625" style="3" customWidth="1"/>
    <col min="25" max="25" width="11.453125" style="6" customWidth="1"/>
    <col min="26" max="16384" width="9.1796875" style="6"/>
  </cols>
  <sheetData>
    <row r="1" spans="1:24" ht="15">
      <c r="A1" s="16" t="s">
        <v>89</v>
      </c>
      <c r="F1" s="57"/>
      <c r="I1" s="58"/>
      <c r="J1" s="3"/>
      <c r="K1" s="58"/>
      <c r="N1" s="6"/>
      <c r="O1" s="6"/>
      <c r="Q1" s="6"/>
      <c r="R1" s="6"/>
      <c r="T1" s="6"/>
      <c r="V1" s="6"/>
      <c r="W1" s="6"/>
      <c r="X1" s="6"/>
    </row>
    <row r="2" spans="1:24" ht="13">
      <c r="A2" s="18" t="s">
        <v>158</v>
      </c>
      <c r="F2" s="57"/>
      <c r="I2" s="58"/>
      <c r="J2" s="3"/>
      <c r="K2" s="58"/>
      <c r="N2" s="6"/>
      <c r="O2" s="6"/>
      <c r="Q2" s="6"/>
      <c r="R2" s="6"/>
      <c r="T2" s="6"/>
      <c r="V2" s="6"/>
      <c r="W2" s="6"/>
      <c r="X2" s="6"/>
    </row>
    <row r="3" spans="1:24" s="20" customFormat="1" ht="11.5">
      <c r="A3" s="241" t="str">
        <f>'Select Financial Results QTD'!A3</f>
        <v>September 30, 2022</v>
      </c>
      <c r="B3" s="21" t="s">
        <v>0</v>
      </c>
      <c r="C3" s="3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4" s="20" customFormat="1" ht="11.5">
      <c r="A4" s="241"/>
      <c r="B4" s="21"/>
      <c r="C4" s="3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4">
      <c r="A5" s="188" t="s">
        <v>23</v>
      </c>
      <c r="B5" s="57"/>
      <c r="C5" s="57"/>
      <c r="D5" s="125"/>
      <c r="E5" s="57"/>
      <c r="F5" s="57"/>
      <c r="G5" s="125"/>
      <c r="H5" s="57"/>
      <c r="I5" s="57"/>
      <c r="J5" s="125"/>
      <c r="K5" s="57"/>
      <c r="L5" s="57"/>
      <c r="M5" s="125"/>
    </row>
    <row r="6" spans="1:24" s="20" customFormat="1">
      <c r="A6" s="22"/>
      <c r="B6" s="21"/>
      <c r="C6" s="275" t="s">
        <v>165</v>
      </c>
      <c r="D6" s="275"/>
      <c r="E6" s="275"/>
      <c r="F6" s="275"/>
      <c r="G6" s="275"/>
      <c r="H6" s="10"/>
      <c r="I6" s="275" t="s">
        <v>165</v>
      </c>
      <c r="J6" s="275"/>
      <c r="K6" s="275"/>
      <c r="L6" s="275"/>
      <c r="M6" s="275"/>
      <c r="N6" s="21"/>
      <c r="O6" s="21"/>
      <c r="P6" s="59"/>
      <c r="Q6" s="21"/>
      <c r="R6" s="21"/>
      <c r="S6" s="59"/>
      <c r="T6" s="21"/>
      <c r="U6" s="59"/>
      <c r="V6" s="21"/>
      <c r="W6" s="23"/>
      <c r="X6" s="21" t="s">
        <v>3</v>
      </c>
    </row>
    <row r="7" spans="1:24" s="20" customFormat="1">
      <c r="A7" s="22"/>
      <c r="B7" s="21"/>
      <c r="C7" s="271" t="s">
        <v>184</v>
      </c>
      <c r="D7" s="271"/>
      <c r="E7" s="271"/>
      <c r="F7" s="271"/>
      <c r="G7" s="271"/>
      <c r="H7" s="10"/>
      <c r="I7" s="271" t="s">
        <v>185</v>
      </c>
      <c r="J7" s="271"/>
      <c r="K7" s="271"/>
      <c r="L7" s="271"/>
      <c r="M7" s="271"/>
      <c r="N7" s="21"/>
      <c r="O7" s="271" t="s">
        <v>24</v>
      </c>
      <c r="P7" s="271"/>
      <c r="Q7" s="271"/>
      <c r="R7" s="271"/>
      <c r="S7" s="271"/>
      <c r="T7" s="21"/>
      <c r="U7" s="277" t="s">
        <v>25</v>
      </c>
      <c r="V7" s="277"/>
      <c r="W7" s="277"/>
      <c r="X7" s="21" t="s">
        <v>3</v>
      </c>
    </row>
    <row r="8" spans="1:24" s="20" customFormat="1">
      <c r="A8" s="22"/>
      <c r="B8" s="21" t="s">
        <v>0</v>
      </c>
      <c r="C8" s="278" t="s">
        <v>20</v>
      </c>
      <c r="D8" s="278"/>
      <c r="E8" s="21" t="s">
        <v>0</v>
      </c>
      <c r="F8" s="278" t="s">
        <v>19</v>
      </c>
      <c r="G8" s="278"/>
      <c r="H8" s="10" t="s">
        <v>1</v>
      </c>
      <c r="I8" s="278" t="s">
        <v>20</v>
      </c>
      <c r="J8" s="278"/>
      <c r="K8" s="21" t="s">
        <v>0</v>
      </c>
      <c r="L8" s="278" t="s">
        <v>19</v>
      </c>
      <c r="M8" s="278"/>
      <c r="N8" s="21" t="s">
        <v>0</v>
      </c>
      <c r="O8" s="278" t="s">
        <v>20</v>
      </c>
      <c r="P8" s="278"/>
      <c r="Q8" s="21" t="s">
        <v>0</v>
      </c>
      <c r="R8" s="278" t="s">
        <v>19</v>
      </c>
      <c r="S8" s="278"/>
      <c r="T8" s="21" t="s">
        <v>0</v>
      </c>
      <c r="U8" s="128" t="s">
        <v>20</v>
      </c>
      <c r="V8" s="21" t="s">
        <v>0</v>
      </c>
      <c r="W8" s="129" t="s">
        <v>19</v>
      </c>
      <c r="X8" s="21" t="s">
        <v>3</v>
      </c>
    </row>
    <row r="9" spans="1:24" s="20" customFormat="1">
      <c r="A9" s="9" t="s">
        <v>4</v>
      </c>
      <c r="B9" s="21"/>
      <c r="C9" s="185"/>
      <c r="D9" s="25"/>
      <c r="E9" s="25"/>
      <c r="F9" s="25"/>
      <c r="G9" s="25"/>
      <c r="H9" s="25"/>
      <c r="I9" s="25"/>
      <c r="J9" s="25"/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1"/>
    </row>
    <row r="10" spans="1:24" s="25" customFormat="1">
      <c r="A10" s="66" t="s">
        <v>27</v>
      </c>
      <c r="B10" s="2"/>
      <c r="C10" s="2" t="s">
        <v>2</v>
      </c>
      <c r="D10" s="26">
        <v>93673</v>
      </c>
      <c r="E10" s="2"/>
      <c r="F10" s="2" t="s">
        <v>2</v>
      </c>
      <c r="G10" s="26">
        <v>54494</v>
      </c>
      <c r="H10" s="4"/>
      <c r="I10" s="2" t="s">
        <v>2</v>
      </c>
      <c r="J10" s="26">
        <v>80888</v>
      </c>
      <c r="K10" s="2"/>
      <c r="L10" s="2" t="s">
        <v>2</v>
      </c>
      <c r="M10" s="26">
        <v>58530</v>
      </c>
      <c r="N10" s="2"/>
      <c r="O10" s="2" t="s">
        <v>2</v>
      </c>
      <c r="P10" s="26">
        <f t="shared" ref="P10:P15" si="0">D10-J10</f>
        <v>12785</v>
      </c>
      <c r="Q10" s="2"/>
      <c r="R10" s="2" t="s">
        <v>2</v>
      </c>
      <c r="S10" s="26">
        <f>G10-M10</f>
        <v>-4036</v>
      </c>
      <c r="T10" s="2" t="s">
        <v>3</v>
      </c>
      <c r="U10" s="75">
        <f>(D10-J10)/J10*100</f>
        <v>15.805805558302838</v>
      </c>
      <c r="V10" s="2" t="s">
        <v>21</v>
      </c>
      <c r="W10" s="75">
        <f>(G10-M10)/M10*100</f>
        <v>-6.8956090893558866</v>
      </c>
      <c r="X10" s="2" t="s">
        <v>21</v>
      </c>
    </row>
    <row r="11" spans="1:24" s="25" customFormat="1">
      <c r="A11" s="66" t="s">
        <v>28</v>
      </c>
      <c r="B11" s="2"/>
      <c r="C11" s="2" t="s">
        <v>3</v>
      </c>
      <c r="D11" s="26">
        <v>71724</v>
      </c>
      <c r="E11" s="2"/>
      <c r="F11" s="2" t="s">
        <v>3</v>
      </c>
      <c r="G11" s="26">
        <v>6377</v>
      </c>
      <c r="H11" s="4"/>
      <c r="I11" s="2" t="s">
        <v>3</v>
      </c>
      <c r="J11" s="26">
        <v>65742</v>
      </c>
      <c r="K11" s="2"/>
      <c r="L11" s="2" t="s">
        <v>3</v>
      </c>
      <c r="M11" s="26">
        <v>6501</v>
      </c>
      <c r="N11" s="2"/>
      <c r="O11" s="2" t="s">
        <v>3</v>
      </c>
      <c r="P11" s="26">
        <f t="shared" si="0"/>
        <v>5982</v>
      </c>
      <c r="Q11" s="2"/>
      <c r="R11" s="2" t="s">
        <v>3</v>
      </c>
      <c r="S11" s="26">
        <f t="shared" ref="S11:S15" si="1">G11-M11</f>
        <v>-124</v>
      </c>
      <c r="T11" s="2" t="s">
        <v>3</v>
      </c>
      <c r="U11" s="75">
        <f t="shared" ref="U11:U16" si="2">(D11-J11)/J11*100</f>
        <v>9.0992059870402482</v>
      </c>
      <c r="V11" s="2" t="s">
        <v>21</v>
      </c>
      <c r="W11" s="75">
        <f t="shared" ref="W11:W16" si="3">(G11-M11)/M11*100</f>
        <v>-1.9073988617135824</v>
      </c>
      <c r="X11" s="2" t="s">
        <v>21</v>
      </c>
    </row>
    <row r="12" spans="1:24" s="25" customFormat="1" ht="9" customHeight="1">
      <c r="A12" s="66" t="s">
        <v>29</v>
      </c>
      <c r="B12" s="2"/>
      <c r="C12" s="2" t="s">
        <v>3</v>
      </c>
      <c r="D12" s="26">
        <v>18969</v>
      </c>
      <c r="E12" s="2"/>
      <c r="F12" s="2" t="s">
        <v>3</v>
      </c>
      <c r="G12" s="26">
        <v>2308</v>
      </c>
      <c r="H12" s="4"/>
      <c r="I12" s="2" t="s">
        <v>3</v>
      </c>
      <c r="J12" s="26">
        <v>14235</v>
      </c>
      <c r="K12" s="2"/>
      <c r="L12" s="2" t="s">
        <v>3</v>
      </c>
      <c r="M12" s="26">
        <v>2222</v>
      </c>
      <c r="N12" s="2"/>
      <c r="O12" s="2" t="s">
        <v>3</v>
      </c>
      <c r="P12" s="26">
        <f t="shared" si="0"/>
        <v>4734</v>
      </c>
      <c r="Q12" s="2"/>
      <c r="R12" s="2" t="s">
        <v>3</v>
      </c>
      <c r="S12" s="26">
        <f t="shared" si="1"/>
        <v>86</v>
      </c>
      <c r="T12" s="2" t="s">
        <v>3</v>
      </c>
      <c r="U12" s="75">
        <f t="shared" si="2"/>
        <v>33.256059009483671</v>
      </c>
      <c r="V12" s="2" t="s">
        <v>21</v>
      </c>
      <c r="W12" s="75">
        <f t="shared" si="3"/>
        <v>3.8703870387038699</v>
      </c>
      <c r="X12" s="2" t="s">
        <v>21</v>
      </c>
    </row>
    <row r="13" spans="1:24" s="25" customFormat="1">
      <c r="A13" s="66" t="s">
        <v>30</v>
      </c>
      <c r="B13" s="2"/>
      <c r="C13" s="2" t="s">
        <v>3</v>
      </c>
      <c r="D13" s="26">
        <v>8507</v>
      </c>
      <c r="E13" s="2"/>
      <c r="F13" s="2" t="s">
        <v>3</v>
      </c>
      <c r="G13" s="26">
        <v>4462</v>
      </c>
      <c r="H13" s="4"/>
      <c r="I13" s="2" t="s">
        <v>3</v>
      </c>
      <c r="J13" s="26">
        <v>7198</v>
      </c>
      <c r="K13" s="2"/>
      <c r="L13" s="2" t="s">
        <v>3</v>
      </c>
      <c r="M13" s="26">
        <v>4023</v>
      </c>
      <c r="N13" s="2"/>
      <c r="O13" s="2" t="s">
        <v>3</v>
      </c>
      <c r="P13" s="26">
        <f t="shared" si="0"/>
        <v>1309</v>
      </c>
      <c r="Q13" s="2"/>
      <c r="R13" s="2" t="s">
        <v>3</v>
      </c>
      <c r="S13" s="26">
        <f t="shared" si="1"/>
        <v>439</v>
      </c>
      <c r="T13" s="2" t="s">
        <v>3</v>
      </c>
      <c r="U13" s="75">
        <f t="shared" si="2"/>
        <v>18.18560711308697</v>
      </c>
      <c r="V13" s="2" t="s">
        <v>21</v>
      </c>
      <c r="W13" s="75">
        <f t="shared" si="3"/>
        <v>10.91225453641561</v>
      </c>
      <c r="X13" s="2" t="s">
        <v>21</v>
      </c>
    </row>
    <row r="14" spans="1:24" s="25" customFormat="1">
      <c r="A14" s="66" t="s">
        <v>22</v>
      </c>
      <c r="B14" s="2"/>
      <c r="C14" s="2" t="s">
        <v>3</v>
      </c>
      <c r="D14" s="26">
        <v>0</v>
      </c>
      <c r="E14" s="2"/>
      <c r="F14" s="2" t="s">
        <v>3</v>
      </c>
      <c r="G14" s="26">
        <v>21222</v>
      </c>
      <c r="H14" s="4"/>
      <c r="I14" s="2" t="s">
        <v>3</v>
      </c>
      <c r="J14" s="26">
        <v>0</v>
      </c>
      <c r="K14" s="2"/>
      <c r="L14" s="2" t="s">
        <v>3</v>
      </c>
      <c r="M14" s="26">
        <v>20515</v>
      </c>
      <c r="N14" s="2"/>
      <c r="O14" s="2" t="s">
        <v>3</v>
      </c>
      <c r="P14" s="26">
        <f t="shared" si="0"/>
        <v>0</v>
      </c>
      <c r="Q14" s="2"/>
      <c r="R14" s="2" t="s">
        <v>3</v>
      </c>
      <c r="S14" s="26">
        <f t="shared" si="1"/>
        <v>707</v>
      </c>
      <c r="T14" s="2" t="s">
        <v>3</v>
      </c>
      <c r="U14" s="75">
        <v>0</v>
      </c>
      <c r="V14" s="2" t="s">
        <v>3</v>
      </c>
      <c r="W14" s="75">
        <f t="shared" si="3"/>
        <v>3.4462588349987811</v>
      </c>
      <c r="X14" s="2" t="s">
        <v>21</v>
      </c>
    </row>
    <row r="15" spans="1:24" s="25" customFormat="1">
      <c r="A15" s="66" t="s">
        <v>6</v>
      </c>
      <c r="B15" s="2"/>
      <c r="C15" s="28" t="s">
        <v>3</v>
      </c>
      <c r="D15" s="29">
        <v>0</v>
      </c>
      <c r="E15" s="2"/>
      <c r="F15" s="28" t="s">
        <v>3</v>
      </c>
      <c r="G15" s="29">
        <v>5379</v>
      </c>
      <c r="H15" s="4"/>
      <c r="I15" s="28" t="s">
        <v>3</v>
      </c>
      <c r="J15" s="29">
        <v>0</v>
      </c>
      <c r="K15" s="2"/>
      <c r="L15" s="28" t="s">
        <v>3</v>
      </c>
      <c r="M15" s="29">
        <v>5471</v>
      </c>
      <c r="N15" s="2"/>
      <c r="O15" s="28" t="s">
        <v>3</v>
      </c>
      <c r="P15" s="29">
        <f t="shared" si="0"/>
        <v>0</v>
      </c>
      <c r="Q15" s="2"/>
      <c r="R15" s="28" t="s">
        <v>3</v>
      </c>
      <c r="S15" s="29">
        <f t="shared" si="1"/>
        <v>-92</v>
      </c>
      <c r="T15" s="2" t="s">
        <v>3</v>
      </c>
      <c r="U15" s="75">
        <v>0</v>
      </c>
      <c r="V15" s="2"/>
      <c r="W15" s="75">
        <f t="shared" si="3"/>
        <v>-1.6815938585267773</v>
      </c>
      <c r="X15" s="2" t="s">
        <v>21</v>
      </c>
    </row>
    <row r="16" spans="1:24" s="25" customFormat="1" ht="9.5" thickBot="1">
      <c r="A16" s="66" t="s">
        <v>135</v>
      </c>
      <c r="B16" s="2"/>
      <c r="C16" s="32" t="s">
        <v>2</v>
      </c>
      <c r="D16" s="33">
        <f>SUM(D10:D15)</f>
        <v>192873</v>
      </c>
      <c r="E16" s="2"/>
      <c r="F16" s="32" t="s">
        <v>2</v>
      </c>
      <c r="G16" s="33">
        <f>SUM(G10:G15)</f>
        <v>94242</v>
      </c>
      <c r="H16" s="4"/>
      <c r="I16" s="32" t="s">
        <v>2</v>
      </c>
      <c r="J16" s="33">
        <f>SUM(J10:J15)</f>
        <v>168063</v>
      </c>
      <c r="K16" s="2"/>
      <c r="L16" s="32" t="s">
        <v>2</v>
      </c>
      <c r="M16" s="33">
        <f>SUM(M10:M15)</f>
        <v>97262</v>
      </c>
      <c r="N16" s="2"/>
      <c r="O16" s="32" t="s">
        <v>2</v>
      </c>
      <c r="P16" s="33">
        <f>SUM(P10:P15)</f>
        <v>24810</v>
      </c>
      <c r="Q16" s="2"/>
      <c r="R16" s="32" t="s">
        <v>2</v>
      </c>
      <c r="S16" s="33">
        <f>SUM(S10:S15)</f>
        <v>-3020</v>
      </c>
      <c r="T16" s="2" t="s">
        <v>3</v>
      </c>
      <c r="U16" s="75">
        <f t="shared" si="2"/>
        <v>14.762321272379999</v>
      </c>
      <c r="V16" s="4" t="s">
        <v>21</v>
      </c>
      <c r="W16" s="75">
        <f t="shared" si="3"/>
        <v>-3.1050153194464434</v>
      </c>
      <c r="X16" s="2" t="s">
        <v>21</v>
      </c>
    </row>
    <row r="17" spans="4:7" ht="9.5" thickTop="1">
      <c r="G17" s="130"/>
    </row>
    <row r="20" spans="4:7">
      <c r="D20" s="131"/>
    </row>
    <row r="21" spans="4:7">
      <c r="D21" s="131"/>
    </row>
    <row r="22" spans="4:7">
      <c r="D22" s="131"/>
    </row>
    <row r="23" spans="4:7">
      <c r="D23" s="131"/>
    </row>
    <row r="24" spans="4:7">
      <c r="D24" s="131"/>
    </row>
  </sheetData>
  <mergeCells count="12">
    <mergeCell ref="U7:W7"/>
    <mergeCell ref="C8:D8"/>
    <mergeCell ref="F8:G8"/>
    <mergeCell ref="I8:J8"/>
    <mergeCell ref="L8:M8"/>
    <mergeCell ref="O8:P8"/>
    <mergeCell ref="R8:S8"/>
    <mergeCell ref="C6:G6"/>
    <mergeCell ref="I6:M6"/>
    <mergeCell ref="C7:G7"/>
    <mergeCell ref="I7:M7"/>
    <mergeCell ref="O7:S7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/>
  </sheetViews>
  <sheetFormatPr defaultColWidth="9.1796875" defaultRowHeight="9"/>
  <cols>
    <col min="1" max="1" width="45.453125" style="6" bestFit="1" customWidth="1"/>
    <col min="2" max="2" width="1.7265625" style="3" customWidth="1"/>
    <col min="3" max="3" width="10.7265625" style="3" customWidth="1"/>
    <col min="4" max="4" width="1.7265625" style="6" customWidth="1"/>
    <col min="5" max="5" width="10.7265625" style="3" customWidth="1"/>
    <col min="6" max="6" width="1.7265625" style="3" customWidth="1"/>
    <col min="7" max="7" width="10.7265625" style="6" customWidth="1"/>
    <col min="8" max="9" width="10.7265625" style="3" customWidth="1"/>
    <col min="10" max="10" width="10.7265625" style="6" customWidth="1"/>
    <col min="11" max="12" width="10.7265625" style="3" customWidth="1"/>
    <col min="13" max="13" width="10.7265625" style="58" customWidth="1"/>
    <col min="14" max="15" width="10.7265625" style="3" customWidth="1"/>
    <col min="16" max="16" width="10.7265625" style="58" customWidth="1"/>
    <col min="17" max="17" width="10.7265625" style="3" customWidth="1"/>
    <col min="18" max="18" width="10.7265625" style="6" customWidth="1"/>
    <col min="19" max="16384" width="9.1796875" style="6"/>
  </cols>
  <sheetData>
    <row r="1" spans="1:17" ht="15">
      <c r="A1" s="16" t="s">
        <v>89</v>
      </c>
      <c r="F1" s="57"/>
      <c r="I1" s="58"/>
      <c r="J1" s="3"/>
      <c r="K1" s="58"/>
      <c r="M1" s="6"/>
      <c r="N1" s="6"/>
      <c r="O1" s="6"/>
      <c r="P1" s="6"/>
      <c r="Q1" s="6"/>
    </row>
    <row r="2" spans="1:17" ht="13">
      <c r="A2" s="18" t="s">
        <v>96</v>
      </c>
      <c r="F2" s="57"/>
      <c r="I2" s="58"/>
      <c r="J2" s="3"/>
      <c r="K2" s="58"/>
      <c r="M2" s="6"/>
      <c r="N2" s="6"/>
      <c r="O2" s="6"/>
      <c r="P2" s="6"/>
      <c r="Q2" s="6"/>
    </row>
    <row r="3" spans="1:17" s="20" customFormat="1" ht="11.5">
      <c r="A3" s="241" t="str">
        <f>'Select Financial Results QTD'!A3</f>
        <v>September 30, 2022</v>
      </c>
      <c r="B3" s="10" t="s">
        <v>1</v>
      </c>
      <c r="C3" s="10" t="s">
        <v>1</v>
      </c>
      <c r="D3" s="10" t="s">
        <v>1</v>
      </c>
      <c r="E3" s="10" t="s">
        <v>1</v>
      </c>
      <c r="F3" s="57"/>
      <c r="G3" s="59"/>
      <c r="H3" s="21" t="s">
        <v>0</v>
      </c>
      <c r="J3" s="21" t="s">
        <v>0</v>
      </c>
      <c r="K3" s="23"/>
      <c r="L3" s="21" t="s">
        <v>3</v>
      </c>
    </row>
    <row r="6" spans="1:17" ht="9" customHeight="1">
      <c r="A6" s="132"/>
      <c r="B6" s="132"/>
      <c r="C6" s="279" t="s">
        <v>179</v>
      </c>
      <c r="D6" s="279"/>
      <c r="E6" s="279"/>
      <c r="F6" s="134"/>
      <c r="G6" s="134" t="s">
        <v>48</v>
      </c>
    </row>
    <row r="7" spans="1:17">
      <c r="A7" s="132"/>
      <c r="B7" s="132"/>
      <c r="C7" s="135">
        <v>2022</v>
      </c>
      <c r="D7" s="135"/>
      <c r="E7" s="135">
        <v>2021</v>
      </c>
      <c r="F7" s="134"/>
      <c r="G7" s="135" t="s">
        <v>25</v>
      </c>
    </row>
    <row r="8" spans="1:17" s="137" customFormat="1">
      <c r="A8" s="133" t="s">
        <v>27</v>
      </c>
      <c r="B8" s="133"/>
      <c r="C8" s="177">
        <v>2.23</v>
      </c>
      <c r="D8" s="177"/>
      <c r="E8" s="177">
        <v>2.15</v>
      </c>
      <c r="F8" s="133"/>
      <c r="G8" s="179">
        <v>3.9E-2</v>
      </c>
      <c r="H8" s="136"/>
      <c r="I8" s="136"/>
      <c r="K8" s="136"/>
      <c r="L8" s="136"/>
      <c r="M8" s="138"/>
      <c r="N8" s="136"/>
      <c r="O8" s="136"/>
      <c r="P8" s="138"/>
      <c r="Q8" s="136"/>
    </row>
    <row r="9" spans="1:17">
      <c r="A9" s="175" t="s">
        <v>102</v>
      </c>
      <c r="B9" s="132"/>
      <c r="C9" s="178">
        <v>2.23</v>
      </c>
      <c r="D9" s="178"/>
      <c r="E9" s="178">
        <v>1.95</v>
      </c>
      <c r="F9" s="132"/>
      <c r="G9" s="180">
        <v>0.14199999999999999</v>
      </c>
    </row>
    <row r="10" spans="1:17">
      <c r="A10" s="175" t="s">
        <v>103</v>
      </c>
      <c r="B10" s="132"/>
      <c r="C10" s="178">
        <v>2.2400000000000002</v>
      </c>
      <c r="D10" s="178"/>
      <c r="E10" s="178">
        <v>2.42</v>
      </c>
      <c r="F10" s="132"/>
      <c r="G10" s="180">
        <v>-7.3999999999999996E-2</v>
      </c>
    </row>
    <row r="11" spans="1:17">
      <c r="A11" s="176" t="s">
        <v>104</v>
      </c>
      <c r="B11" s="132"/>
      <c r="C11" s="178">
        <v>3.46</v>
      </c>
      <c r="D11" s="178"/>
      <c r="E11" s="178">
        <v>3.73</v>
      </c>
      <c r="F11" s="132"/>
      <c r="G11" s="180">
        <v>-7.2999999999999995E-2</v>
      </c>
    </row>
    <row r="12" spans="1:17">
      <c r="A12" s="176" t="s">
        <v>147</v>
      </c>
      <c r="B12" s="132"/>
      <c r="C12" s="178">
        <v>0.27</v>
      </c>
      <c r="D12" s="178"/>
      <c r="E12" s="178">
        <v>0.2</v>
      </c>
      <c r="F12" s="132"/>
      <c r="G12" s="180">
        <v>0.33800000000000002</v>
      </c>
    </row>
    <row r="13" spans="1:17">
      <c r="A13" s="132"/>
      <c r="B13" s="132"/>
      <c r="C13" s="178"/>
      <c r="D13" s="178"/>
      <c r="E13" s="178"/>
      <c r="F13" s="132"/>
      <c r="G13" s="180"/>
    </row>
    <row r="14" spans="1:17" s="137" customFormat="1">
      <c r="A14" s="133" t="s">
        <v>28</v>
      </c>
      <c r="B14" s="133"/>
      <c r="C14" s="177">
        <v>38.03</v>
      </c>
      <c r="D14" s="177"/>
      <c r="E14" s="177">
        <v>45.67</v>
      </c>
      <c r="F14" s="133"/>
      <c r="G14" s="179">
        <v>-0.16700000000000001</v>
      </c>
      <c r="H14" s="136"/>
      <c r="I14" s="136"/>
      <c r="K14" s="136"/>
      <c r="L14" s="136"/>
      <c r="M14" s="138"/>
      <c r="N14" s="136"/>
      <c r="O14" s="136"/>
      <c r="P14" s="138"/>
      <c r="Q14" s="136"/>
    </row>
    <row r="15" spans="1:17">
      <c r="A15" s="175" t="s">
        <v>146</v>
      </c>
      <c r="B15" s="132"/>
      <c r="C15" s="178">
        <v>150.38</v>
      </c>
      <c r="D15" s="178"/>
      <c r="E15" s="178">
        <v>144.47999999999999</v>
      </c>
      <c r="F15" s="132"/>
      <c r="G15" s="180">
        <v>4.1000000000000002E-2</v>
      </c>
    </row>
    <row r="16" spans="1:17">
      <c r="A16" s="175" t="s">
        <v>105</v>
      </c>
      <c r="B16" s="132"/>
      <c r="C16" s="178">
        <v>6.33</v>
      </c>
      <c r="D16" s="178"/>
      <c r="E16" s="178">
        <v>6.16</v>
      </c>
      <c r="F16" s="132"/>
      <c r="G16" s="180">
        <v>2.8000000000000001E-2</v>
      </c>
    </row>
    <row r="17" spans="1:17">
      <c r="A17" s="132"/>
      <c r="B17" s="132"/>
      <c r="C17" s="178"/>
      <c r="D17" s="178"/>
      <c r="E17" s="178"/>
      <c r="F17" s="132"/>
      <c r="G17" s="180"/>
    </row>
    <row r="18" spans="1:17" s="137" customFormat="1">
      <c r="A18" s="133" t="s">
        <v>29</v>
      </c>
      <c r="B18" s="133"/>
      <c r="C18" s="177">
        <v>18.690000000000001</v>
      </c>
      <c r="D18" s="177"/>
      <c r="E18" s="177">
        <v>15.2</v>
      </c>
      <c r="F18" s="133"/>
      <c r="G18" s="179">
        <v>0.23</v>
      </c>
      <c r="H18" s="136"/>
      <c r="I18" s="136"/>
      <c r="K18" s="136"/>
      <c r="L18" s="136"/>
      <c r="M18" s="138"/>
      <c r="N18" s="136"/>
      <c r="O18" s="136"/>
      <c r="P18" s="138"/>
      <c r="Q18" s="136"/>
    </row>
    <row r="19" spans="1:17">
      <c r="A19" s="175" t="s">
        <v>106</v>
      </c>
      <c r="B19" s="132"/>
      <c r="C19" s="178">
        <v>29.33</v>
      </c>
      <c r="D19" s="178"/>
      <c r="E19" s="178">
        <v>24.37</v>
      </c>
      <c r="F19" s="132"/>
      <c r="G19" s="180">
        <v>0.20300000000000001</v>
      </c>
    </row>
    <row r="20" spans="1:17">
      <c r="A20" s="175" t="s">
        <v>107</v>
      </c>
      <c r="B20" s="132"/>
      <c r="C20" s="178">
        <v>5.28</v>
      </c>
      <c r="D20" s="178"/>
      <c r="E20" s="178">
        <v>5.23</v>
      </c>
      <c r="F20" s="132"/>
      <c r="G20" s="180">
        <v>8.9999999999999993E-3</v>
      </c>
    </row>
    <row r="21" spans="1:17">
      <c r="A21" s="132"/>
      <c r="B21" s="132"/>
      <c r="C21" s="178"/>
      <c r="D21" s="178"/>
      <c r="E21" s="178"/>
      <c r="F21" s="132"/>
      <c r="G21" s="180"/>
    </row>
    <row r="22" spans="1:17" s="137" customFormat="1">
      <c r="A22" s="133" t="s">
        <v>108</v>
      </c>
      <c r="B22" s="133"/>
      <c r="C22" s="177">
        <v>0.33</v>
      </c>
      <c r="D22" s="177"/>
      <c r="E22" s="177">
        <v>0.33</v>
      </c>
      <c r="F22" s="133"/>
      <c r="G22" s="179">
        <v>1.7000000000000001E-2</v>
      </c>
      <c r="H22" s="136"/>
      <c r="I22" s="136"/>
      <c r="K22" s="136"/>
      <c r="L22" s="136"/>
      <c r="M22" s="138"/>
      <c r="N22" s="136"/>
      <c r="O22" s="136"/>
      <c r="P22" s="138"/>
      <c r="Q22" s="136"/>
    </row>
    <row r="23" spans="1:17">
      <c r="A23" s="132"/>
      <c r="B23" s="132"/>
      <c r="C23" s="178"/>
      <c r="D23" s="178"/>
      <c r="E23" s="178"/>
      <c r="F23" s="132"/>
      <c r="G23" s="180"/>
    </row>
    <row r="24" spans="1:17" s="137" customFormat="1">
      <c r="A24" s="133" t="s">
        <v>58</v>
      </c>
      <c r="B24" s="133"/>
      <c r="C24" s="177">
        <v>2.73</v>
      </c>
      <c r="D24" s="177"/>
      <c r="E24" s="177">
        <v>2.7</v>
      </c>
      <c r="F24" s="133"/>
      <c r="G24" s="179">
        <v>1.0999999999999999E-2</v>
      </c>
      <c r="H24" s="136"/>
      <c r="I24" s="136"/>
      <c r="K24" s="136"/>
      <c r="L24" s="136"/>
      <c r="M24" s="138"/>
      <c r="N24" s="136"/>
      <c r="O24" s="136"/>
      <c r="P24" s="138"/>
      <c r="Q24" s="136"/>
    </row>
    <row r="25" spans="1:17" s="137" customFormat="1">
      <c r="A25" s="133" t="s">
        <v>151</v>
      </c>
      <c r="B25" s="133"/>
      <c r="C25" s="177">
        <v>3.05</v>
      </c>
      <c r="D25" s="177"/>
      <c r="E25" s="177">
        <v>2.97</v>
      </c>
      <c r="F25" s="133"/>
      <c r="G25" s="179">
        <v>2.8000000000000001E-2</v>
      </c>
      <c r="H25" s="136"/>
      <c r="I25" s="136"/>
      <c r="K25" s="136"/>
      <c r="L25" s="136"/>
      <c r="M25" s="138"/>
      <c r="N25" s="136"/>
      <c r="O25" s="136"/>
      <c r="P25" s="138"/>
      <c r="Q25" s="136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3"/>
  <sheetViews>
    <sheetView zoomScaleNormal="100" workbookViewId="0"/>
  </sheetViews>
  <sheetFormatPr defaultColWidth="9.1796875" defaultRowHeight="14.5"/>
  <cols>
    <col min="1" max="1" width="14.453125" style="14" customWidth="1"/>
    <col min="2" max="2" width="31.54296875" style="14" customWidth="1"/>
    <col min="3" max="3" width="14.26953125" style="14" customWidth="1"/>
    <col min="4" max="4" width="17.81640625" style="14" customWidth="1"/>
    <col min="5" max="5" width="14.26953125" style="14" customWidth="1"/>
    <col min="6" max="6" width="17.81640625" style="14" customWidth="1"/>
    <col min="7" max="16384" width="9.1796875" style="14"/>
  </cols>
  <sheetData>
    <row r="1" spans="1:14" ht="15.5">
      <c r="A1" s="16" t="s">
        <v>89</v>
      </c>
    </row>
    <row r="2" spans="1:14">
      <c r="A2" s="19" t="s">
        <v>98</v>
      </c>
    </row>
    <row r="3" spans="1:14" s="15" customFormat="1">
      <c r="A3" s="140" t="str">
        <f>'Select Financial Results QTD'!A3</f>
        <v>September 30, 2022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15"/>
      <c r="B4" s="15"/>
      <c r="C4" s="15"/>
      <c r="D4" s="15"/>
      <c r="E4" s="15"/>
      <c r="F4" s="15"/>
      <c r="G4" s="15"/>
    </row>
    <row r="5" spans="1:14" s="191" customFormat="1" ht="10.5">
      <c r="A5" s="189"/>
      <c r="B5" s="189"/>
      <c r="C5" s="285" t="s">
        <v>186</v>
      </c>
      <c r="D5" s="286"/>
      <c r="E5" s="280" t="s">
        <v>187</v>
      </c>
      <c r="F5" s="281"/>
      <c r="G5" s="190" t="s">
        <v>48</v>
      </c>
    </row>
    <row r="6" spans="1:14" s="191" customFormat="1" ht="10.5">
      <c r="A6" s="192" t="s">
        <v>70</v>
      </c>
      <c r="B6" s="192" t="s">
        <v>170</v>
      </c>
      <c r="C6" s="193" t="s">
        <v>71</v>
      </c>
      <c r="D6" s="194" t="s">
        <v>72</v>
      </c>
      <c r="E6" s="195" t="s">
        <v>71</v>
      </c>
      <c r="F6" s="196" t="s">
        <v>72</v>
      </c>
      <c r="G6" s="197" t="s">
        <v>31</v>
      </c>
    </row>
    <row r="7" spans="1:14" s="191" customFormat="1" ht="10.5">
      <c r="A7" s="287" t="s">
        <v>27</v>
      </c>
      <c r="B7" s="198" t="s">
        <v>73</v>
      </c>
      <c r="C7" s="199">
        <v>324153</v>
      </c>
      <c r="D7" s="199">
        <v>20773078</v>
      </c>
      <c r="E7" s="199">
        <v>336832</v>
      </c>
      <c r="F7" s="200">
        <v>21610725</v>
      </c>
      <c r="G7" s="201">
        <v>-3.7600000000000001E-2</v>
      </c>
      <c r="H7" s="247"/>
    </row>
    <row r="8" spans="1:14" s="191" customFormat="1" ht="10.5">
      <c r="A8" s="288"/>
      <c r="B8" s="202" t="s">
        <v>74</v>
      </c>
      <c r="C8" s="203">
        <v>123736</v>
      </c>
      <c r="D8" s="203">
        <v>7919082</v>
      </c>
      <c r="E8" s="203">
        <v>124638</v>
      </c>
      <c r="F8" s="204">
        <v>7976859</v>
      </c>
      <c r="G8" s="205">
        <v>-7.1999999999999998E-3</v>
      </c>
      <c r="H8" s="247"/>
    </row>
    <row r="9" spans="1:14" s="191" customFormat="1" ht="10.5">
      <c r="A9" s="288"/>
      <c r="B9" s="202" t="s">
        <v>75</v>
      </c>
      <c r="C9" s="203">
        <v>33338</v>
      </c>
      <c r="D9" s="203">
        <v>2166946</v>
      </c>
      <c r="E9" s="203">
        <v>28800</v>
      </c>
      <c r="F9" s="204">
        <v>1900795</v>
      </c>
      <c r="G9" s="205">
        <v>0.15759999999999999</v>
      </c>
      <c r="H9" s="247"/>
    </row>
    <row r="10" spans="1:14" s="191" customFormat="1" ht="10.5">
      <c r="A10" s="288"/>
      <c r="B10" s="202" t="s">
        <v>76</v>
      </c>
      <c r="C10" s="203">
        <v>162542</v>
      </c>
      <c r="D10" s="203">
        <v>10402677</v>
      </c>
      <c r="E10" s="203">
        <v>179636</v>
      </c>
      <c r="F10" s="204">
        <v>11496734</v>
      </c>
      <c r="G10" s="205">
        <v>-9.5200000000000007E-2</v>
      </c>
      <c r="H10" s="247"/>
    </row>
    <row r="11" spans="1:14" s="191" customFormat="1" ht="10.5">
      <c r="A11" s="288"/>
      <c r="B11" s="202" t="s">
        <v>77</v>
      </c>
      <c r="C11" s="203">
        <v>4538</v>
      </c>
      <c r="D11" s="203">
        <v>284373</v>
      </c>
      <c r="E11" s="203">
        <v>3757</v>
      </c>
      <c r="F11" s="204">
        <v>236337</v>
      </c>
      <c r="G11" s="205">
        <v>0.20780000000000001</v>
      </c>
      <c r="H11" s="247"/>
    </row>
    <row r="12" spans="1:14" s="191" customFormat="1" ht="10.5">
      <c r="A12" s="288"/>
      <c r="B12" s="206" t="s">
        <v>78</v>
      </c>
      <c r="C12" s="207">
        <v>328636</v>
      </c>
      <c r="D12" s="207">
        <v>21158402</v>
      </c>
      <c r="E12" s="207">
        <v>246981</v>
      </c>
      <c r="F12" s="208">
        <v>15992323</v>
      </c>
      <c r="G12" s="209">
        <v>0.3306</v>
      </c>
      <c r="H12" s="247"/>
    </row>
    <row r="13" spans="1:14" s="191" customFormat="1" ht="10.5">
      <c r="A13" s="288"/>
      <c r="B13" s="202" t="s">
        <v>99</v>
      </c>
      <c r="C13" s="203">
        <v>203038</v>
      </c>
      <c r="D13" s="203">
        <v>13066309</v>
      </c>
      <c r="E13" s="203">
        <v>154970</v>
      </c>
      <c r="F13" s="204">
        <v>10039311</v>
      </c>
      <c r="G13" s="205">
        <v>0.31019999999999998</v>
      </c>
      <c r="H13" s="247"/>
    </row>
    <row r="14" spans="1:14" s="191" customFormat="1" ht="10.5">
      <c r="A14" s="288"/>
      <c r="B14" s="202" t="s">
        <v>79</v>
      </c>
      <c r="C14" s="203">
        <v>123817</v>
      </c>
      <c r="D14" s="203">
        <v>7978143</v>
      </c>
      <c r="E14" s="203">
        <v>91240</v>
      </c>
      <c r="F14" s="204">
        <v>5903695</v>
      </c>
      <c r="G14" s="205">
        <v>0.35699999999999998</v>
      </c>
      <c r="H14" s="247"/>
    </row>
    <row r="15" spans="1:14" s="191" customFormat="1" ht="10.5">
      <c r="A15" s="288"/>
      <c r="B15" s="202" t="s">
        <v>80</v>
      </c>
      <c r="C15" s="210">
        <v>1780</v>
      </c>
      <c r="D15" s="210">
        <v>113950</v>
      </c>
      <c r="E15" s="210">
        <v>770</v>
      </c>
      <c r="F15" s="211">
        <v>49317</v>
      </c>
      <c r="G15" s="212">
        <v>1.3108</v>
      </c>
      <c r="H15" s="247"/>
    </row>
    <row r="16" spans="1:14" s="191" customFormat="1" ht="10.5">
      <c r="A16" s="289"/>
      <c r="B16" s="213" t="s">
        <v>18</v>
      </c>
      <c r="C16" s="214">
        <v>652789</v>
      </c>
      <c r="D16" s="214">
        <v>41931480</v>
      </c>
      <c r="E16" s="214">
        <v>583813</v>
      </c>
      <c r="F16" s="215">
        <v>37603048</v>
      </c>
      <c r="G16" s="216">
        <v>0.1181</v>
      </c>
      <c r="H16" s="247"/>
    </row>
    <row r="17" spans="1:8" s="191" customFormat="1" ht="10.5">
      <c r="A17" s="287" t="s">
        <v>28</v>
      </c>
      <c r="B17" s="217" t="s">
        <v>73</v>
      </c>
      <c r="C17" s="199">
        <v>9275</v>
      </c>
      <c r="D17" s="199">
        <v>595883</v>
      </c>
      <c r="E17" s="199">
        <v>8440</v>
      </c>
      <c r="F17" s="200">
        <v>543735</v>
      </c>
      <c r="G17" s="201">
        <v>9.8799999999999999E-2</v>
      </c>
      <c r="H17" s="247"/>
    </row>
    <row r="18" spans="1:8" s="191" customFormat="1" ht="10.5">
      <c r="A18" s="288"/>
      <c r="B18" s="202" t="s">
        <v>166</v>
      </c>
      <c r="C18" s="203">
        <v>3282</v>
      </c>
      <c r="D18" s="203">
        <v>210038</v>
      </c>
      <c r="E18" s="264">
        <v>2602</v>
      </c>
      <c r="F18" s="265">
        <v>166536</v>
      </c>
      <c r="G18" s="205">
        <v>0.26119999999999999</v>
      </c>
      <c r="H18" s="247"/>
    </row>
    <row r="19" spans="1:8" s="191" customFormat="1" ht="10.5">
      <c r="A19" s="288"/>
      <c r="B19" s="202" t="s">
        <v>167</v>
      </c>
      <c r="C19" s="203">
        <v>2475</v>
      </c>
      <c r="D19" s="203">
        <v>158411</v>
      </c>
      <c r="E19" s="264">
        <v>1775</v>
      </c>
      <c r="F19" s="265">
        <v>113615</v>
      </c>
      <c r="G19" s="205">
        <v>0.39429999999999998</v>
      </c>
      <c r="H19" s="247"/>
    </row>
    <row r="20" spans="1:8" s="191" customFormat="1" ht="10.5">
      <c r="A20" s="288"/>
      <c r="B20" s="202" t="s">
        <v>168</v>
      </c>
      <c r="C20" s="203">
        <v>465</v>
      </c>
      <c r="D20" s="203">
        <v>29751</v>
      </c>
      <c r="E20" s="264">
        <v>539</v>
      </c>
      <c r="F20" s="265">
        <v>34519</v>
      </c>
      <c r="G20" s="205">
        <v>-0.1381</v>
      </c>
      <c r="H20" s="247"/>
    </row>
    <row r="21" spans="1:8" s="191" customFormat="1" ht="10.5">
      <c r="A21" s="288"/>
      <c r="B21" s="202" t="s">
        <v>169</v>
      </c>
      <c r="C21" s="203">
        <v>351</v>
      </c>
      <c r="D21" s="203">
        <v>22482</v>
      </c>
      <c r="E21" s="264">
        <v>296</v>
      </c>
      <c r="F21" s="265">
        <v>18928</v>
      </c>
      <c r="G21" s="205">
        <v>0.18770000000000001</v>
      </c>
      <c r="H21" s="247"/>
    </row>
    <row r="22" spans="1:8" s="191" customFormat="1" ht="10.5">
      <c r="A22" s="288"/>
      <c r="B22" s="202" t="s">
        <v>81</v>
      </c>
      <c r="C22" s="203">
        <v>1367</v>
      </c>
      <c r="D22" s="203">
        <v>88838</v>
      </c>
      <c r="E22" s="203">
        <v>1707</v>
      </c>
      <c r="F22" s="204">
        <v>112653</v>
      </c>
      <c r="G22" s="205">
        <v>-0.1993</v>
      </c>
      <c r="H22" s="247"/>
    </row>
    <row r="23" spans="1:8" s="191" customFormat="1" ht="10.5">
      <c r="A23" s="288"/>
      <c r="B23" s="202" t="s">
        <v>82</v>
      </c>
      <c r="C23" s="203">
        <v>354</v>
      </c>
      <c r="D23" s="203">
        <v>22673</v>
      </c>
      <c r="E23" s="203">
        <v>173</v>
      </c>
      <c r="F23" s="204">
        <v>11056</v>
      </c>
      <c r="G23" s="205">
        <v>1.0508</v>
      </c>
      <c r="H23" s="247"/>
    </row>
    <row r="24" spans="1:8" s="191" customFormat="1" ht="10.5">
      <c r="A24" s="288"/>
      <c r="B24" s="202" t="s">
        <v>83</v>
      </c>
      <c r="C24" s="203">
        <v>863</v>
      </c>
      <c r="D24" s="203">
        <v>56067</v>
      </c>
      <c r="E24" s="203">
        <v>1233</v>
      </c>
      <c r="F24" s="204">
        <v>78893</v>
      </c>
      <c r="G24" s="205">
        <v>-0.30030000000000001</v>
      </c>
      <c r="H24" s="247"/>
    </row>
    <row r="25" spans="1:8" s="191" customFormat="1" ht="10.5">
      <c r="A25" s="288"/>
      <c r="B25" s="202" t="s">
        <v>84</v>
      </c>
      <c r="C25" s="203">
        <v>118</v>
      </c>
      <c r="D25" s="203">
        <v>7622</v>
      </c>
      <c r="E25" s="203">
        <v>116</v>
      </c>
      <c r="F25" s="204">
        <v>7534</v>
      </c>
      <c r="G25" s="205">
        <v>1.9599999999999999E-2</v>
      </c>
      <c r="H25" s="247"/>
    </row>
    <row r="26" spans="1:8" s="191" customFormat="1" ht="10.5">
      <c r="A26" s="288"/>
      <c r="B26" s="206" t="s">
        <v>78</v>
      </c>
      <c r="C26" s="207">
        <v>20020</v>
      </c>
      <c r="D26" s="207">
        <v>1289959</v>
      </c>
      <c r="E26" s="207">
        <v>13796</v>
      </c>
      <c r="F26" s="208">
        <v>895891</v>
      </c>
      <c r="G26" s="209">
        <v>0.45119999999999999</v>
      </c>
      <c r="H26" s="247"/>
    </row>
    <row r="27" spans="1:8" s="191" customFormat="1" ht="10.5">
      <c r="A27" s="288"/>
      <c r="B27" s="218" t="s">
        <v>85</v>
      </c>
      <c r="C27" s="210">
        <v>20020</v>
      </c>
      <c r="D27" s="210">
        <v>1289959</v>
      </c>
      <c r="E27" s="210">
        <v>13796</v>
      </c>
      <c r="F27" s="211">
        <v>895891</v>
      </c>
      <c r="G27" s="212">
        <v>0.45119999999999999</v>
      </c>
      <c r="H27" s="247"/>
    </row>
    <row r="28" spans="1:8" s="191" customFormat="1" ht="10.5">
      <c r="A28" s="289"/>
      <c r="B28" s="219" t="s">
        <v>18</v>
      </c>
      <c r="C28" s="214">
        <v>29295</v>
      </c>
      <c r="D28" s="214">
        <v>1885842</v>
      </c>
      <c r="E28" s="214">
        <v>22237</v>
      </c>
      <c r="F28" s="215">
        <v>1439626</v>
      </c>
      <c r="G28" s="216">
        <v>0.31740000000000002</v>
      </c>
      <c r="H28" s="247"/>
    </row>
    <row r="29" spans="1:8" s="191" customFormat="1" ht="10.5">
      <c r="A29" s="282" t="s">
        <v>29</v>
      </c>
      <c r="B29" s="217" t="s">
        <v>73</v>
      </c>
      <c r="C29" s="199">
        <v>8803</v>
      </c>
      <c r="D29" s="199">
        <v>565898</v>
      </c>
      <c r="E29" s="199">
        <v>7551</v>
      </c>
      <c r="F29" s="200">
        <v>487508</v>
      </c>
      <c r="G29" s="201">
        <v>0.1658</v>
      </c>
      <c r="H29" s="247"/>
    </row>
    <row r="30" spans="1:8" s="191" customFormat="1" ht="10.5">
      <c r="A30" s="283"/>
      <c r="B30" s="202" t="s">
        <v>88</v>
      </c>
      <c r="C30" s="203">
        <v>6299</v>
      </c>
      <c r="D30" s="203">
        <v>403126</v>
      </c>
      <c r="E30" s="203">
        <v>5421</v>
      </c>
      <c r="F30" s="204">
        <v>346950</v>
      </c>
      <c r="G30" s="205">
        <v>0.16189999999999999</v>
      </c>
      <c r="H30" s="247"/>
    </row>
    <row r="31" spans="1:8" s="191" customFormat="1" ht="10.5">
      <c r="A31" s="283"/>
      <c r="B31" s="202" t="s">
        <v>171</v>
      </c>
      <c r="C31" s="203">
        <v>2504</v>
      </c>
      <c r="D31" s="203">
        <v>162772</v>
      </c>
      <c r="E31" s="203">
        <v>2130</v>
      </c>
      <c r="F31" s="204">
        <v>140558</v>
      </c>
      <c r="G31" s="205">
        <v>0.1759</v>
      </c>
      <c r="H31" s="247"/>
    </row>
    <row r="32" spans="1:8" s="191" customFormat="1" ht="10.5">
      <c r="A32" s="283"/>
      <c r="B32" s="206" t="s">
        <v>78</v>
      </c>
      <c r="C32" s="207">
        <v>7009</v>
      </c>
      <c r="D32" s="207">
        <v>449209</v>
      </c>
      <c r="E32" s="207">
        <v>6992</v>
      </c>
      <c r="F32" s="208">
        <v>449243</v>
      </c>
      <c r="G32" s="209">
        <v>2.5000000000000001E-3</v>
      </c>
      <c r="H32" s="247"/>
    </row>
    <row r="33" spans="1:8" s="191" customFormat="1" ht="10.5">
      <c r="A33" s="283"/>
      <c r="B33" s="202" t="s">
        <v>172</v>
      </c>
      <c r="C33" s="203">
        <v>4384</v>
      </c>
      <c r="D33" s="203">
        <v>281007</v>
      </c>
      <c r="E33" s="203">
        <v>3559</v>
      </c>
      <c r="F33" s="204">
        <v>229356</v>
      </c>
      <c r="G33" s="205">
        <v>0.23180000000000001</v>
      </c>
      <c r="H33" s="247"/>
    </row>
    <row r="34" spans="1:8" s="191" customFormat="1" ht="10.5">
      <c r="A34" s="283"/>
      <c r="B34" s="202" t="s">
        <v>80</v>
      </c>
      <c r="C34" s="210">
        <v>2625</v>
      </c>
      <c r="D34" s="210">
        <v>168202</v>
      </c>
      <c r="E34" s="210">
        <v>3433</v>
      </c>
      <c r="F34" s="211">
        <v>219886</v>
      </c>
      <c r="G34" s="212">
        <v>-0.23530000000000001</v>
      </c>
      <c r="H34" s="247"/>
    </row>
    <row r="35" spans="1:8" s="191" customFormat="1" ht="10.5">
      <c r="A35" s="284"/>
      <c r="B35" s="219" t="s">
        <v>18</v>
      </c>
      <c r="C35" s="214">
        <v>15812</v>
      </c>
      <c r="D35" s="214">
        <v>1015106</v>
      </c>
      <c r="E35" s="214">
        <v>14543</v>
      </c>
      <c r="F35" s="215">
        <v>936751</v>
      </c>
      <c r="G35" s="216">
        <v>8.7300000000000003E-2</v>
      </c>
      <c r="H35" s="247"/>
    </row>
    <row r="36" spans="1:8" s="191" customFormat="1" ht="10.5">
      <c r="A36" s="287" t="s">
        <v>30</v>
      </c>
      <c r="B36" s="217" t="s">
        <v>73</v>
      </c>
      <c r="C36" s="199">
        <v>400726</v>
      </c>
      <c r="D36" s="199">
        <v>25721492</v>
      </c>
      <c r="E36" s="199">
        <v>343528</v>
      </c>
      <c r="F36" s="200">
        <v>22137906</v>
      </c>
      <c r="G36" s="201">
        <v>0.16650000000000001</v>
      </c>
      <c r="H36" s="247"/>
    </row>
    <row r="37" spans="1:8" s="191" customFormat="1" ht="10.5">
      <c r="A37" s="288"/>
      <c r="B37" s="202" t="s">
        <v>86</v>
      </c>
      <c r="C37" s="203">
        <v>382040</v>
      </c>
      <c r="D37" s="203">
        <v>24525135</v>
      </c>
      <c r="E37" s="203">
        <v>329366</v>
      </c>
      <c r="F37" s="204">
        <v>21231148</v>
      </c>
      <c r="G37" s="205">
        <v>0.15989999999999999</v>
      </c>
      <c r="H37" s="247"/>
    </row>
    <row r="38" spans="1:8" s="191" customFormat="1" ht="10.5">
      <c r="A38" s="288"/>
      <c r="B38" s="202" t="s">
        <v>87</v>
      </c>
      <c r="C38" s="210">
        <v>18686</v>
      </c>
      <c r="D38" s="210">
        <v>1196357</v>
      </c>
      <c r="E38" s="210">
        <v>14162</v>
      </c>
      <c r="F38" s="211">
        <v>906758</v>
      </c>
      <c r="G38" s="212">
        <v>0.31950000000000001</v>
      </c>
      <c r="H38" s="247"/>
    </row>
    <row r="39" spans="1:8" s="191" customFormat="1" ht="10.5">
      <c r="A39" s="289"/>
      <c r="B39" s="219" t="s">
        <v>18</v>
      </c>
      <c r="C39" s="214">
        <v>400726</v>
      </c>
      <c r="D39" s="214">
        <v>25721492</v>
      </c>
      <c r="E39" s="214">
        <v>343528</v>
      </c>
      <c r="F39" s="215">
        <v>22137906</v>
      </c>
      <c r="G39" s="216">
        <v>0.16650000000000001</v>
      </c>
      <c r="H39" s="247"/>
    </row>
    <row r="40" spans="1:8" s="191" customFormat="1" ht="10.5">
      <c r="A40" s="220"/>
      <c r="B40" s="221"/>
      <c r="C40" s="222"/>
      <c r="D40" s="222"/>
      <c r="E40" s="222"/>
      <c r="F40" s="222"/>
      <c r="G40" s="223"/>
    </row>
    <row r="41" spans="1:8" s="191" customFormat="1" ht="10.5">
      <c r="A41" s="189"/>
      <c r="B41" s="189"/>
      <c r="C41" s="280" t="s">
        <v>186</v>
      </c>
      <c r="D41" s="281"/>
      <c r="E41" s="280" t="s">
        <v>187</v>
      </c>
      <c r="F41" s="281"/>
      <c r="G41" s="190" t="s">
        <v>48</v>
      </c>
    </row>
    <row r="42" spans="1:8" s="191" customFormat="1" ht="10.5">
      <c r="A42" s="192"/>
      <c r="B42" s="192"/>
      <c r="C42" s="195" t="s">
        <v>71</v>
      </c>
      <c r="D42" s="196" t="s">
        <v>72</v>
      </c>
      <c r="E42" s="195" t="s">
        <v>71</v>
      </c>
      <c r="F42" s="196" t="s">
        <v>72</v>
      </c>
      <c r="G42" s="197" t="s">
        <v>31</v>
      </c>
    </row>
    <row r="43" spans="1:8" s="191" customFormat="1" ht="10.5">
      <c r="A43" s="220"/>
      <c r="B43" s="224" t="s">
        <v>18</v>
      </c>
      <c r="C43" s="225">
        <v>1098622</v>
      </c>
      <c r="D43" s="225">
        <v>70553920</v>
      </c>
      <c r="E43" s="225">
        <v>964120</v>
      </c>
      <c r="F43" s="225">
        <v>62117331</v>
      </c>
      <c r="G43" s="226">
        <v>0.14000000000000001</v>
      </c>
    </row>
    <row r="44" spans="1:8" s="191" customFormat="1" ht="10.5">
      <c r="C44" s="227"/>
      <c r="D44" s="227"/>
      <c r="E44" s="227"/>
      <c r="F44" s="227"/>
    </row>
    <row r="45" spans="1:8" s="191" customFormat="1" ht="10.5">
      <c r="C45" s="246"/>
      <c r="D45" s="246"/>
      <c r="E45" s="246"/>
      <c r="F45" s="246"/>
    </row>
    <row r="46" spans="1:8" s="191" customFormat="1" ht="10.5"/>
    <row r="47" spans="1:8" s="191" customFormat="1" ht="10.5"/>
    <row r="48" spans="1:8" s="191" customFormat="1" ht="10.5"/>
    <row r="49" s="191" customFormat="1" ht="10.5"/>
    <row r="50" s="191" customFormat="1" ht="10.5"/>
    <row r="51" s="191" customFormat="1" ht="10.5"/>
    <row r="52" s="191" customFormat="1" ht="10.5"/>
    <row r="53" s="191" customFormat="1" ht="10.5"/>
  </sheetData>
  <mergeCells count="8">
    <mergeCell ref="C41:D41"/>
    <mergeCell ref="E41:F41"/>
    <mergeCell ref="A29:A35"/>
    <mergeCell ref="C5:D5"/>
    <mergeCell ref="E5:F5"/>
    <mergeCell ref="A7:A16"/>
    <mergeCell ref="A17:A28"/>
    <mergeCell ref="A36:A39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N44"/>
  <sheetViews>
    <sheetView zoomScale="110" zoomScaleNormal="110" workbookViewId="0">
      <selection activeCell="L8" sqref="L8"/>
    </sheetView>
  </sheetViews>
  <sheetFormatPr defaultColWidth="9.1796875" defaultRowHeight="9"/>
  <cols>
    <col min="1" max="1" width="36.7265625" style="6" customWidth="1"/>
    <col min="2" max="2" width="2.7265625" style="3" customWidth="1"/>
    <col min="3" max="3" width="1.54296875" style="3" customWidth="1"/>
    <col min="4" max="4" width="14.7265625" style="82" customWidth="1"/>
    <col min="5" max="5" width="2.7265625" style="83" customWidth="1"/>
    <col min="6" max="6" width="1.54296875" style="3" customWidth="1"/>
    <col min="7" max="7" width="14.7265625" style="82" customWidth="1"/>
    <col min="8" max="8" width="2.7265625" style="6" customWidth="1"/>
    <col min="9" max="9" width="1.54296875" style="3" customWidth="1"/>
    <col min="10" max="10" width="14.7265625" style="82" customWidth="1"/>
    <col min="11" max="11" width="2.7265625" style="83" customWidth="1"/>
    <col min="12" max="12" width="1.54296875" style="3" customWidth="1"/>
    <col min="13" max="13" width="14.7265625" style="82" customWidth="1"/>
    <col min="14" max="14" width="2.7265625" style="6" customWidth="1"/>
    <col min="15" max="16384" width="9.1796875" style="6"/>
  </cols>
  <sheetData>
    <row r="1" spans="1:14" ht="15">
      <c r="A1" s="16" t="s">
        <v>89</v>
      </c>
      <c r="D1" s="6"/>
      <c r="E1" s="3"/>
      <c r="F1" s="57"/>
      <c r="G1" s="6"/>
      <c r="J1" s="6"/>
      <c r="K1" s="3"/>
      <c r="L1" s="57"/>
      <c r="M1" s="6"/>
    </row>
    <row r="2" spans="1:14" ht="12.75" customHeight="1">
      <c r="A2" s="16" t="s">
        <v>91</v>
      </c>
      <c r="D2" s="6"/>
      <c r="E2" s="3"/>
      <c r="F2" s="57"/>
      <c r="G2" s="6"/>
      <c r="J2" s="6"/>
      <c r="K2" s="3"/>
      <c r="L2" s="57"/>
      <c r="M2" s="6"/>
    </row>
    <row r="3" spans="1:14" s="20" customFormat="1" ht="11.5">
      <c r="A3" s="241" t="str">
        <f>'Select Financial Results QTD'!A3</f>
        <v>September 30, 2022</v>
      </c>
      <c r="B3" s="21" t="s">
        <v>0</v>
      </c>
      <c r="C3" s="3"/>
      <c r="D3" s="274"/>
      <c r="E3" s="274"/>
      <c r="F3" s="274"/>
      <c r="G3" s="274"/>
      <c r="H3" s="81"/>
      <c r="I3" s="3"/>
      <c r="J3" s="274"/>
      <c r="K3" s="274"/>
      <c r="L3" s="274"/>
      <c r="M3" s="274"/>
      <c r="N3" s="81"/>
    </row>
    <row r="5" spans="1:14" s="20" customFormat="1">
      <c r="A5" s="266" t="s">
        <v>173</v>
      </c>
      <c r="B5" s="2"/>
      <c r="C5" s="273"/>
      <c r="D5" s="273"/>
      <c r="E5" s="23"/>
      <c r="F5" s="273"/>
      <c r="G5" s="273"/>
      <c r="H5" s="2"/>
      <c r="I5" s="273"/>
      <c r="J5" s="273"/>
      <c r="K5" s="261"/>
      <c r="L5" s="273"/>
      <c r="M5" s="273"/>
      <c r="N5" s="2"/>
    </row>
    <row r="6" spans="1:14" s="20" customFormat="1">
      <c r="A6" s="8"/>
      <c r="B6" s="2"/>
      <c r="C6" s="273" t="s">
        <v>181</v>
      </c>
      <c r="D6" s="273"/>
      <c r="E6" s="273"/>
      <c r="F6" s="273"/>
      <c r="G6" s="273"/>
      <c r="H6" s="2"/>
      <c r="I6" s="273" t="s">
        <v>182</v>
      </c>
      <c r="J6" s="273"/>
      <c r="K6" s="273"/>
      <c r="L6" s="273"/>
      <c r="M6" s="273"/>
      <c r="N6" s="2"/>
    </row>
    <row r="7" spans="1:14" s="20" customFormat="1">
      <c r="A7" s="84"/>
      <c r="B7" s="2"/>
      <c r="C7" s="271">
        <v>2022</v>
      </c>
      <c r="D7" s="271"/>
      <c r="E7" s="54"/>
      <c r="F7" s="271">
        <v>2021</v>
      </c>
      <c r="G7" s="271"/>
      <c r="H7" s="2"/>
      <c r="I7" s="271">
        <v>2022</v>
      </c>
      <c r="J7" s="271"/>
      <c r="K7" s="262"/>
      <c r="L7" s="271">
        <v>2021</v>
      </c>
      <c r="M7" s="271"/>
      <c r="N7" s="2"/>
    </row>
    <row r="8" spans="1:14" s="25" customFormat="1">
      <c r="A8" s="85" t="s">
        <v>4</v>
      </c>
      <c r="B8" s="2"/>
      <c r="C8" s="21"/>
      <c r="D8" s="86" t="s">
        <v>90</v>
      </c>
      <c r="E8" s="87"/>
      <c r="F8" s="21"/>
      <c r="G8" s="86" t="s">
        <v>90</v>
      </c>
      <c r="H8" s="2"/>
      <c r="I8" s="21"/>
      <c r="J8" s="86" t="s">
        <v>90</v>
      </c>
      <c r="K8" s="87"/>
      <c r="L8" s="21"/>
      <c r="M8" s="86" t="s">
        <v>90</v>
      </c>
      <c r="N8" s="2"/>
    </row>
    <row r="9" spans="1:14" s="25" customFormat="1">
      <c r="A9" s="88" t="s">
        <v>134</v>
      </c>
      <c r="B9" s="89"/>
      <c r="C9" s="89" t="s">
        <v>2</v>
      </c>
      <c r="D9" s="24">
        <v>228015</v>
      </c>
      <c r="E9" s="91"/>
      <c r="F9" s="89"/>
      <c r="G9" s="24">
        <v>206316</v>
      </c>
      <c r="H9" s="89"/>
      <c r="I9" s="89" t="s">
        <v>2</v>
      </c>
      <c r="J9" s="24">
        <v>717489</v>
      </c>
      <c r="K9" s="91"/>
      <c r="L9" s="89"/>
      <c r="M9" s="24">
        <v>629513</v>
      </c>
      <c r="N9" s="89"/>
    </row>
    <row r="10" spans="1:14" s="25" customFormat="1">
      <c r="A10" s="88" t="s">
        <v>40</v>
      </c>
      <c r="B10" s="89"/>
      <c r="C10" s="89" t="s">
        <v>3</v>
      </c>
      <c r="D10" s="24">
        <v>41342</v>
      </c>
      <c r="E10" s="91"/>
      <c r="F10" s="89"/>
      <c r="G10" s="24">
        <v>41390</v>
      </c>
      <c r="H10" s="89"/>
      <c r="I10" s="89" t="s">
        <v>3</v>
      </c>
      <c r="J10" s="24">
        <v>124337</v>
      </c>
      <c r="K10" s="91"/>
      <c r="L10" s="89"/>
      <c r="M10" s="24">
        <v>117141</v>
      </c>
      <c r="N10" s="89"/>
    </row>
    <row r="11" spans="1:14" s="25" customFormat="1">
      <c r="A11" s="88" t="s">
        <v>5</v>
      </c>
      <c r="B11" s="89"/>
      <c r="C11" s="89" t="s">
        <v>3</v>
      </c>
      <c r="D11" s="24">
        <v>15370</v>
      </c>
      <c r="E11" s="91"/>
      <c r="F11" s="89"/>
      <c r="G11" s="24">
        <v>15002</v>
      </c>
      <c r="H11" s="89"/>
      <c r="I11" s="89" t="s">
        <v>3</v>
      </c>
      <c r="J11" s="24">
        <v>46354</v>
      </c>
      <c r="K11" s="91"/>
      <c r="L11" s="89"/>
      <c r="M11" s="24">
        <v>45045</v>
      </c>
      <c r="N11" s="89"/>
    </row>
    <row r="12" spans="1:14" s="25" customFormat="1">
      <c r="A12" s="88" t="s">
        <v>6</v>
      </c>
      <c r="B12" s="2"/>
      <c r="C12" s="28" t="s">
        <v>3</v>
      </c>
      <c r="D12" s="24">
        <v>2388</v>
      </c>
      <c r="E12" s="24"/>
      <c r="F12" s="28"/>
      <c r="G12" s="24">
        <v>2617</v>
      </c>
      <c r="H12" s="2"/>
      <c r="I12" s="28" t="s">
        <v>3</v>
      </c>
      <c r="J12" s="24">
        <v>7559</v>
      </c>
      <c r="K12" s="24"/>
      <c r="L12" s="28"/>
      <c r="M12" s="24">
        <v>7865</v>
      </c>
      <c r="N12" s="2"/>
    </row>
    <row r="13" spans="1:14" s="25" customFormat="1">
      <c r="A13" s="92" t="s">
        <v>135</v>
      </c>
      <c r="B13" s="89"/>
      <c r="C13" s="93" t="s">
        <v>3</v>
      </c>
      <c r="D13" s="94">
        <f>SUM(D9:D12)</f>
        <v>287115</v>
      </c>
      <c r="E13" s="95"/>
      <c r="F13" s="93" t="s">
        <v>3</v>
      </c>
      <c r="G13" s="94">
        <f>SUM(G9:G12)</f>
        <v>265325</v>
      </c>
      <c r="H13" s="89"/>
      <c r="I13" s="93" t="s">
        <v>3</v>
      </c>
      <c r="J13" s="94">
        <f>SUM(J9:J12)</f>
        <v>895739</v>
      </c>
      <c r="K13" s="95"/>
      <c r="L13" s="93" t="s">
        <v>3</v>
      </c>
      <c r="M13" s="94">
        <f>SUM(M9:M12)</f>
        <v>799564</v>
      </c>
      <c r="N13" s="89"/>
    </row>
    <row r="14" spans="1:14" s="25" customFormat="1">
      <c r="A14" s="96"/>
      <c r="B14" s="89"/>
      <c r="C14" s="89"/>
      <c r="D14" s="97"/>
      <c r="E14" s="98"/>
      <c r="F14" s="89"/>
      <c r="G14" s="97"/>
      <c r="H14" s="89"/>
      <c r="I14" s="89"/>
      <c r="J14" s="97"/>
      <c r="K14" s="98"/>
      <c r="L14" s="89"/>
      <c r="M14" s="97"/>
      <c r="N14" s="89"/>
    </row>
    <row r="15" spans="1:14" s="25" customFormat="1">
      <c r="A15" s="85" t="s">
        <v>7</v>
      </c>
      <c r="B15" s="89"/>
      <c r="C15" s="89" t="s">
        <v>3</v>
      </c>
      <c r="D15" s="90"/>
      <c r="E15" s="91"/>
      <c r="F15" s="89" t="s">
        <v>3</v>
      </c>
      <c r="G15" s="90" t="s">
        <v>1</v>
      </c>
      <c r="H15" s="89"/>
      <c r="I15" s="89" t="s">
        <v>3</v>
      </c>
      <c r="J15" s="90"/>
      <c r="K15" s="91"/>
      <c r="L15" s="89" t="s">
        <v>3</v>
      </c>
      <c r="M15" s="90" t="s">
        <v>1</v>
      </c>
      <c r="N15" s="89"/>
    </row>
    <row r="16" spans="1:14" s="25" customFormat="1">
      <c r="A16" s="88" t="s">
        <v>8</v>
      </c>
      <c r="B16" s="89"/>
      <c r="C16" s="89" t="s">
        <v>3</v>
      </c>
      <c r="D16" s="24">
        <v>102720</v>
      </c>
      <c r="E16" s="91"/>
      <c r="F16" s="89"/>
      <c r="G16" s="24">
        <v>98036</v>
      </c>
      <c r="H16" s="89"/>
      <c r="I16" s="89" t="s">
        <v>3</v>
      </c>
      <c r="J16" s="24">
        <v>330601</v>
      </c>
      <c r="K16" s="91"/>
      <c r="L16" s="89"/>
      <c r="M16" s="24">
        <v>300107</v>
      </c>
      <c r="N16" s="89"/>
    </row>
    <row r="17" spans="1:14" s="25" customFormat="1">
      <c r="A17" s="88" t="s">
        <v>9</v>
      </c>
      <c r="B17" s="89"/>
      <c r="C17" s="89" t="s">
        <v>3</v>
      </c>
      <c r="D17" s="24">
        <v>44778</v>
      </c>
      <c r="E17" s="91"/>
      <c r="F17" s="89"/>
      <c r="G17" s="24">
        <v>44823</v>
      </c>
      <c r="H17" s="89"/>
      <c r="I17" s="89" t="s">
        <v>3</v>
      </c>
      <c r="J17" s="24">
        <v>133998</v>
      </c>
      <c r="K17" s="91"/>
      <c r="L17" s="89"/>
      <c r="M17" s="24">
        <v>127656</v>
      </c>
      <c r="N17" s="89"/>
    </row>
    <row r="18" spans="1:14" s="25" customFormat="1">
      <c r="A18" s="88" t="s">
        <v>41</v>
      </c>
      <c r="B18" s="89"/>
      <c r="C18" s="89" t="s">
        <v>3</v>
      </c>
      <c r="D18" s="24">
        <v>16816</v>
      </c>
      <c r="E18" s="91"/>
      <c r="F18" s="89"/>
      <c r="G18" s="24">
        <v>14747</v>
      </c>
      <c r="H18" s="89"/>
      <c r="I18" s="89" t="s">
        <v>3</v>
      </c>
      <c r="J18" s="24">
        <v>48626</v>
      </c>
      <c r="K18" s="91"/>
      <c r="L18" s="89"/>
      <c r="M18" s="24">
        <v>42248</v>
      </c>
      <c r="N18" s="89"/>
    </row>
    <row r="19" spans="1:14" s="25" customFormat="1">
      <c r="A19" s="88" t="s">
        <v>42</v>
      </c>
      <c r="B19" s="89"/>
      <c r="C19" s="89" t="s">
        <v>3</v>
      </c>
      <c r="D19" s="24">
        <v>6892</v>
      </c>
      <c r="E19" s="91"/>
      <c r="F19" s="89"/>
      <c r="G19" s="24">
        <v>9561</v>
      </c>
      <c r="H19" s="89"/>
      <c r="I19" s="89" t="s">
        <v>3</v>
      </c>
      <c r="J19" s="24">
        <v>24806</v>
      </c>
      <c r="K19" s="91"/>
      <c r="L19" s="89"/>
      <c r="M19" s="24">
        <v>21809</v>
      </c>
      <c r="N19" s="89"/>
    </row>
    <row r="20" spans="1:14" s="25" customFormat="1">
      <c r="A20" s="88" t="s">
        <v>10</v>
      </c>
      <c r="B20" s="89"/>
      <c r="C20" s="89" t="s">
        <v>3</v>
      </c>
      <c r="D20" s="24">
        <v>9400</v>
      </c>
      <c r="E20" s="91"/>
      <c r="F20" s="89"/>
      <c r="G20" s="24">
        <v>8897</v>
      </c>
      <c r="H20" s="89"/>
      <c r="I20" s="89" t="s">
        <v>3</v>
      </c>
      <c r="J20" s="24">
        <v>25832</v>
      </c>
      <c r="K20" s="91"/>
      <c r="L20" s="89"/>
      <c r="M20" s="24">
        <v>28993</v>
      </c>
      <c r="N20" s="89"/>
    </row>
    <row r="21" spans="1:14" s="25" customFormat="1">
      <c r="A21" s="88" t="s">
        <v>43</v>
      </c>
      <c r="B21" s="2"/>
      <c r="C21" s="2" t="s">
        <v>3</v>
      </c>
      <c r="D21" s="24">
        <v>3699</v>
      </c>
      <c r="E21" s="26"/>
      <c r="F21" s="2"/>
      <c r="G21" s="24">
        <v>3733</v>
      </c>
      <c r="H21" s="2"/>
      <c r="I21" s="2" t="s">
        <v>3</v>
      </c>
      <c r="J21" s="24">
        <v>10857</v>
      </c>
      <c r="K21" s="26"/>
      <c r="L21" s="2"/>
      <c r="M21" s="24">
        <v>11104</v>
      </c>
      <c r="N21" s="2"/>
    </row>
    <row r="22" spans="1:14" s="25" customFormat="1">
      <c r="A22" s="92" t="s">
        <v>11</v>
      </c>
      <c r="B22" s="89"/>
      <c r="C22" s="99" t="s">
        <v>3</v>
      </c>
      <c r="D22" s="100">
        <f>SUM(D16:D21)</f>
        <v>184305</v>
      </c>
      <c r="E22" s="101"/>
      <c r="F22" s="100"/>
      <c r="G22" s="100">
        <f>SUM(G16:G21)</f>
        <v>179797</v>
      </c>
      <c r="H22" s="89"/>
      <c r="I22" s="99" t="s">
        <v>3</v>
      </c>
      <c r="J22" s="100">
        <f>SUM(J16:J21)</f>
        <v>574720</v>
      </c>
      <c r="K22" s="101"/>
      <c r="L22" s="100"/>
      <c r="M22" s="100">
        <f>SUM(M16:M21)</f>
        <v>531917</v>
      </c>
      <c r="N22" s="89"/>
    </row>
    <row r="23" spans="1:14" s="25" customFormat="1">
      <c r="A23" s="85" t="s">
        <v>12</v>
      </c>
      <c r="B23" s="89"/>
      <c r="C23" s="102" t="s">
        <v>3</v>
      </c>
      <c r="D23" s="103">
        <f>D13-D22</f>
        <v>102810</v>
      </c>
      <c r="E23" s="104"/>
      <c r="F23" s="102" t="s">
        <v>3</v>
      </c>
      <c r="G23" s="103">
        <f>G13-G22</f>
        <v>85528</v>
      </c>
      <c r="H23" s="89"/>
      <c r="I23" s="102" t="s">
        <v>3</v>
      </c>
      <c r="J23" s="103">
        <f>J13-J22</f>
        <v>321019</v>
      </c>
      <c r="K23" s="104"/>
      <c r="L23" s="102" t="s">
        <v>3</v>
      </c>
      <c r="M23" s="103">
        <f>M13-M22</f>
        <v>267647</v>
      </c>
      <c r="N23" s="89"/>
    </row>
    <row r="24" spans="1:14" s="25" customFormat="1">
      <c r="A24" s="88" t="s">
        <v>101</v>
      </c>
      <c r="B24" s="2"/>
      <c r="C24" s="28" t="s">
        <v>3</v>
      </c>
      <c r="D24" s="161">
        <v>3413</v>
      </c>
      <c r="E24" s="24"/>
      <c r="F24" s="28"/>
      <c r="G24" s="161">
        <v>-361</v>
      </c>
      <c r="H24" s="2"/>
      <c r="I24" s="28" t="s">
        <v>3</v>
      </c>
      <c r="J24" s="161">
        <v>3507</v>
      </c>
      <c r="K24" s="24"/>
      <c r="L24" s="28"/>
      <c r="M24" s="161">
        <v>-1179</v>
      </c>
      <c r="N24" s="2"/>
    </row>
    <row r="25" spans="1:14" s="25" customFormat="1">
      <c r="A25" s="85" t="s">
        <v>13</v>
      </c>
      <c r="B25" s="89"/>
      <c r="C25" s="105" t="s">
        <v>3</v>
      </c>
      <c r="D25" s="106">
        <f>SUM(D23:D24)</f>
        <v>106223</v>
      </c>
      <c r="E25" s="95"/>
      <c r="F25" s="105" t="s">
        <v>3</v>
      </c>
      <c r="G25" s="106">
        <f>SUM(G23:G24)</f>
        <v>85167</v>
      </c>
      <c r="H25" s="89"/>
      <c r="I25" s="105" t="s">
        <v>3</v>
      </c>
      <c r="J25" s="106">
        <f>SUM(J23:J24)</f>
        <v>324526</v>
      </c>
      <c r="K25" s="95"/>
      <c r="L25" s="105" t="s">
        <v>3</v>
      </c>
      <c r="M25" s="106">
        <f>SUM(M23:M24)</f>
        <v>266468</v>
      </c>
      <c r="N25" s="89"/>
    </row>
    <row r="26" spans="1:14" s="25" customFormat="1">
      <c r="A26" s="43" t="s">
        <v>14</v>
      </c>
      <c r="B26" s="2"/>
      <c r="C26" s="2" t="s">
        <v>3</v>
      </c>
      <c r="D26" s="24">
        <v>-24657</v>
      </c>
      <c r="E26" s="26"/>
      <c r="F26" s="2"/>
      <c r="G26" s="24">
        <v>-19862</v>
      </c>
      <c r="H26" s="2"/>
      <c r="I26" s="2" t="s">
        <v>3</v>
      </c>
      <c r="J26" s="24">
        <v>-63915</v>
      </c>
      <c r="K26" s="26"/>
      <c r="L26" s="2"/>
      <c r="M26" s="24">
        <v>-53365</v>
      </c>
      <c r="N26" s="2"/>
    </row>
    <row r="27" spans="1:14" s="25" customFormat="1">
      <c r="A27" s="85" t="s">
        <v>15</v>
      </c>
      <c r="B27" s="89"/>
      <c r="C27" s="162"/>
      <c r="D27" s="163">
        <f>SUM(D25:D26)</f>
        <v>81566</v>
      </c>
      <c r="E27" s="104"/>
      <c r="F27" s="162"/>
      <c r="G27" s="163">
        <f>SUM(G25:G26)</f>
        <v>65305</v>
      </c>
      <c r="H27" s="89"/>
      <c r="I27" s="162"/>
      <c r="J27" s="163">
        <f>SUM(J25:J26)</f>
        <v>260611</v>
      </c>
      <c r="K27" s="104"/>
      <c r="L27" s="162"/>
      <c r="M27" s="163">
        <f>SUM(M25:M26)</f>
        <v>213103</v>
      </c>
      <c r="N27" s="89"/>
    </row>
    <row r="28" spans="1:14" s="25" customFormat="1">
      <c r="A28" s="43" t="s">
        <v>44</v>
      </c>
      <c r="B28" s="89"/>
      <c r="C28" s="110"/>
      <c r="D28" s="46">
        <v>12483</v>
      </c>
      <c r="E28" s="101"/>
      <c r="G28" s="46">
        <v>10542</v>
      </c>
      <c r="H28" s="89"/>
      <c r="I28" s="110"/>
      <c r="J28" s="46">
        <v>40219</v>
      </c>
      <c r="K28" s="101"/>
      <c r="M28" s="46">
        <v>35165</v>
      </c>
      <c r="N28" s="89"/>
    </row>
    <row r="29" spans="1:14" s="25" customFormat="1" ht="9.5" thickBot="1">
      <c r="A29" s="85" t="s">
        <v>45</v>
      </c>
      <c r="B29" s="89"/>
      <c r="C29" s="108" t="s">
        <v>2</v>
      </c>
      <c r="D29" s="107">
        <f>D27-D28</f>
        <v>69083</v>
      </c>
      <c r="E29" s="104"/>
      <c r="F29" s="108" t="s">
        <v>2</v>
      </c>
      <c r="G29" s="107">
        <f>G27-G28</f>
        <v>54763</v>
      </c>
      <c r="H29" s="89"/>
      <c r="I29" s="108" t="s">
        <v>2</v>
      </c>
      <c r="J29" s="107">
        <f>J27-J28</f>
        <v>220392</v>
      </c>
      <c r="K29" s="104"/>
      <c r="L29" s="108" t="s">
        <v>2</v>
      </c>
      <c r="M29" s="107">
        <f>M27-M28</f>
        <v>177938</v>
      </c>
      <c r="N29" s="89"/>
    </row>
    <row r="30" spans="1:14" s="25" customFormat="1" ht="9.75" customHeight="1" thickTop="1">
      <c r="A30" s="111"/>
      <c r="B30" s="89"/>
      <c r="C30" s="89"/>
      <c r="D30" s="97"/>
      <c r="E30" s="98"/>
      <c r="F30" s="89"/>
      <c r="G30" s="97"/>
      <c r="H30" s="89"/>
      <c r="I30" s="89"/>
      <c r="J30" s="97"/>
      <c r="K30" s="98"/>
      <c r="L30" s="89"/>
      <c r="M30" s="97"/>
      <c r="N30" s="89"/>
    </row>
    <row r="31" spans="1:14" s="25" customFormat="1">
      <c r="A31" s="11"/>
      <c r="B31" s="109"/>
      <c r="C31" s="109"/>
      <c r="D31" s="112"/>
      <c r="E31" s="113"/>
      <c r="F31" s="109"/>
      <c r="G31" s="112"/>
      <c r="H31" s="109"/>
      <c r="I31" s="109"/>
      <c r="J31" s="112"/>
      <c r="K31" s="113"/>
      <c r="L31" s="109"/>
      <c r="M31" s="112"/>
      <c r="N31" s="109"/>
    </row>
    <row r="32" spans="1:14" s="25" customFormat="1" ht="18">
      <c r="A32" s="66" t="s">
        <v>136</v>
      </c>
      <c r="B32" s="109"/>
      <c r="C32" s="109"/>
      <c r="D32" s="112"/>
      <c r="E32" s="113"/>
      <c r="F32" s="109"/>
      <c r="G32" s="112"/>
      <c r="H32" s="109"/>
      <c r="I32" s="109"/>
      <c r="J32" s="112"/>
      <c r="K32" s="113"/>
      <c r="L32" s="109"/>
      <c r="M32" s="112"/>
      <c r="N32" s="109"/>
    </row>
    <row r="33" spans="1:14" s="25" customFormat="1" ht="9.5" thickBot="1">
      <c r="A33" s="114" t="s">
        <v>16</v>
      </c>
      <c r="B33" s="109"/>
      <c r="C33" s="115" t="s">
        <v>2</v>
      </c>
      <c r="D33" s="164">
        <v>0.34</v>
      </c>
      <c r="E33" s="116"/>
      <c r="F33" s="115" t="s">
        <v>2</v>
      </c>
      <c r="G33" s="164">
        <v>0.27</v>
      </c>
      <c r="H33" s="109"/>
      <c r="I33" s="115" t="s">
        <v>2</v>
      </c>
      <c r="J33" s="164">
        <v>1.08</v>
      </c>
      <c r="K33" s="116"/>
      <c r="L33" s="115" t="s">
        <v>2</v>
      </c>
      <c r="M33" s="164">
        <v>0.89</v>
      </c>
      <c r="N33" s="109"/>
    </row>
    <row r="34" spans="1:14" s="25" customFormat="1" ht="10" thickTop="1" thickBot="1">
      <c r="A34" s="114" t="s">
        <v>17</v>
      </c>
      <c r="B34" s="109"/>
      <c r="C34" s="117" t="s">
        <v>2</v>
      </c>
      <c r="D34" s="164">
        <v>0.33</v>
      </c>
      <c r="E34" s="116"/>
      <c r="F34" s="117" t="s">
        <v>2</v>
      </c>
      <c r="G34" s="164">
        <v>0.26</v>
      </c>
      <c r="H34" s="109"/>
      <c r="I34" s="117" t="s">
        <v>2</v>
      </c>
      <c r="J34" s="164">
        <v>1.06</v>
      </c>
      <c r="K34" s="116"/>
      <c r="L34" s="117" t="s">
        <v>2</v>
      </c>
      <c r="M34" s="164">
        <v>0.86</v>
      </c>
      <c r="N34" s="109"/>
    </row>
    <row r="35" spans="1:14" s="25" customFormat="1" ht="9.5" thickTop="1">
      <c r="A35" s="11" t="s">
        <v>57</v>
      </c>
      <c r="B35" s="109"/>
      <c r="C35" s="109" t="s">
        <v>3</v>
      </c>
      <c r="D35" s="165"/>
      <c r="E35" s="118"/>
      <c r="F35" s="109" t="s">
        <v>3</v>
      </c>
      <c r="G35" s="46"/>
      <c r="H35" s="109"/>
      <c r="I35" s="109" t="s">
        <v>3</v>
      </c>
      <c r="J35" s="165"/>
      <c r="K35" s="118"/>
      <c r="L35" s="109" t="s">
        <v>3</v>
      </c>
      <c r="M35" s="46"/>
      <c r="N35" s="109"/>
    </row>
    <row r="36" spans="1:14" s="25" customFormat="1">
      <c r="A36" s="114" t="s">
        <v>16</v>
      </c>
      <c r="B36" s="109"/>
      <c r="C36" s="109" t="s">
        <v>3</v>
      </c>
      <c r="D36" s="113">
        <v>205721162</v>
      </c>
      <c r="E36" s="116"/>
      <c r="F36" s="109"/>
      <c r="G36" s="113">
        <v>202238122</v>
      </c>
      <c r="H36" s="109"/>
      <c r="I36" s="109" t="s">
        <v>3</v>
      </c>
      <c r="J36" s="113">
        <v>204767261</v>
      </c>
      <c r="K36" s="116"/>
      <c r="L36" s="109"/>
      <c r="M36" s="113">
        <v>201029196</v>
      </c>
      <c r="N36" s="109"/>
    </row>
    <row r="37" spans="1:14" s="25" customFormat="1">
      <c r="A37" s="114" t="s">
        <v>17</v>
      </c>
      <c r="B37" s="109"/>
      <c r="C37" s="109" t="s">
        <v>3</v>
      </c>
      <c r="D37" s="113">
        <v>208329469</v>
      </c>
      <c r="E37" s="116"/>
      <c r="F37" s="109"/>
      <c r="G37" s="113">
        <v>208197439</v>
      </c>
      <c r="H37" s="109"/>
      <c r="I37" s="109" t="s">
        <v>3</v>
      </c>
      <c r="J37" s="113">
        <v>207748037</v>
      </c>
      <c r="K37" s="116"/>
      <c r="L37" s="109"/>
      <c r="M37" s="113">
        <v>206908330</v>
      </c>
      <c r="N37" s="109"/>
    </row>
    <row r="38" spans="1:14" s="25" customFormat="1">
      <c r="A38" s="120"/>
      <c r="B38" s="109"/>
      <c r="C38" s="109"/>
      <c r="D38" s="119"/>
      <c r="E38" s="119"/>
      <c r="F38" s="109"/>
      <c r="G38" s="119"/>
      <c r="I38" s="109"/>
      <c r="J38" s="119"/>
      <c r="K38" s="119"/>
      <c r="L38" s="109"/>
      <c r="M38" s="119"/>
    </row>
    <row r="42" spans="1:14">
      <c r="A42" s="76"/>
    </row>
    <row r="44" spans="1:14">
      <c r="A44" s="76"/>
    </row>
  </sheetData>
  <mergeCells count="12">
    <mergeCell ref="D3:G3"/>
    <mergeCell ref="F7:G7"/>
    <mergeCell ref="C5:D5"/>
    <mergeCell ref="F5:G5"/>
    <mergeCell ref="C7:D7"/>
    <mergeCell ref="C6:G6"/>
    <mergeCell ref="J3:M3"/>
    <mergeCell ref="I5:J5"/>
    <mergeCell ref="L5:M5"/>
    <mergeCell ref="I6:M6"/>
    <mergeCell ref="I7:J7"/>
    <mergeCell ref="L7:M7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zoomScale="115" zoomScaleNormal="115" zoomScaleSheetLayoutView="100" workbookViewId="0">
      <selection activeCell="D47" sqref="D47"/>
    </sheetView>
  </sheetViews>
  <sheetFormatPr defaultColWidth="9.1796875" defaultRowHeight="13"/>
  <cols>
    <col min="1" max="1" width="33.1796875" style="142" bestFit="1" customWidth="1"/>
    <col min="2" max="2" width="13.7265625" style="143" customWidth="1"/>
    <col min="3" max="3" width="2.7265625" style="143" customWidth="1"/>
    <col min="4" max="4" width="12.26953125" style="143" customWidth="1"/>
    <col min="5" max="5" width="9.1796875" style="143"/>
    <col min="6" max="6" width="13.7265625" style="143" customWidth="1"/>
    <col min="7" max="7" width="2.7265625" style="143" customWidth="1"/>
    <col min="8" max="8" width="12.26953125" style="143" customWidth="1"/>
    <col min="9" max="16384" width="9.1796875" style="143"/>
  </cols>
  <sheetData>
    <row r="1" spans="1:8">
      <c r="A1" s="141" t="s">
        <v>89</v>
      </c>
    </row>
    <row r="2" spans="1:8">
      <c r="A2" s="141" t="s">
        <v>122</v>
      </c>
    </row>
    <row r="3" spans="1:8">
      <c r="A3" s="242" t="str">
        <f>'Select Financial Results QTD'!A3</f>
        <v>September 30, 2022</v>
      </c>
    </row>
    <row r="4" spans="1:8" ht="10.5" customHeight="1"/>
    <row r="5" spans="1:8">
      <c r="A5" s="239" t="s">
        <v>156</v>
      </c>
    </row>
    <row r="6" spans="1:8" ht="10" customHeight="1">
      <c r="A6" s="187"/>
      <c r="B6" s="273" t="s">
        <v>179</v>
      </c>
      <c r="C6" s="273"/>
      <c r="D6" s="273"/>
      <c r="F6" s="273" t="s">
        <v>180</v>
      </c>
      <c r="G6" s="273"/>
      <c r="H6" s="273"/>
    </row>
    <row r="7" spans="1:8" ht="10" customHeight="1">
      <c r="A7" s="148"/>
      <c r="B7" s="159">
        <v>2022</v>
      </c>
      <c r="C7" s="159"/>
      <c r="D7" s="159">
        <v>2021</v>
      </c>
      <c r="F7" s="263">
        <v>2022</v>
      </c>
      <c r="G7" s="263"/>
      <c r="H7" s="263">
        <v>2021</v>
      </c>
    </row>
    <row r="8" spans="1:8" ht="10" customHeight="1">
      <c r="A8" s="160" t="s">
        <v>109</v>
      </c>
      <c r="B8" s="240"/>
      <c r="C8" s="240"/>
      <c r="D8" s="240"/>
      <c r="F8" s="240"/>
      <c r="G8" s="240"/>
      <c r="H8" s="240"/>
    </row>
    <row r="9" spans="1:8" s="144" customFormat="1" ht="10" customHeight="1">
      <c r="A9" s="148" t="s">
        <v>19</v>
      </c>
      <c r="B9" s="149">
        <v>54494</v>
      </c>
      <c r="C9" s="149"/>
      <c r="D9" s="149">
        <v>58530</v>
      </c>
      <c r="F9" s="149">
        <v>166696</v>
      </c>
      <c r="G9" s="149"/>
      <c r="H9" s="149">
        <v>166045</v>
      </c>
    </row>
    <row r="10" spans="1:8" ht="10" customHeight="1">
      <c r="A10" s="148" t="s">
        <v>20</v>
      </c>
      <c r="B10" s="150">
        <v>93673</v>
      </c>
      <c r="C10" s="150"/>
      <c r="D10" s="150">
        <v>80888</v>
      </c>
      <c r="F10" s="150">
        <v>293396</v>
      </c>
      <c r="G10" s="150"/>
      <c r="H10" s="150">
        <v>250305</v>
      </c>
    </row>
    <row r="11" spans="1:8" ht="10" customHeight="1">
      <c r="A11" s="160" t="s">
        <v>123</v>
      </c>
      <c r="B11" s="150">
        <f t="shared" ref="B11" si="0">SUM(B9:B10)</f>
        <v>148167</v>
      </c>
      <c r="C11" s="150"/>
      <c r="D11" s="150">
        <f t="shared" ref="D11" si="1">SUM(D9:D10)</f>
        <v>139418</v>
      </c>
      <c r="F11" s="150">
        <f t="shared" ref="F11" si="2">SUM(F9:F10)</f>
        <v>460092</v>
      </c>
      <c r="G11" s="150"/>
      <c r="H11" s="150">
        <f t="shared" ref="H11" si="3">SUM(H9:H10)</f>
        <v>416350</v>
      </c>
    </row>
    <row r="12" spans="1:8" ht="10" customHeight="1">
      <c r="A12" s="148" t="s">
        <v>19</v>
      </c>
      <c r="B12" s="150">
        <v>6377</v>
      </c>
      <c r="C12" s="150"/>
      <c r="D12" s="150">
        <v>6501</v>
      </c>
      <c r="F12" s="150">
        <v>19541</v>
      </c>
      <c r="G12" s="150"/>
      <c r="H12" s="150">
        <v>19371</v>
      </c>
    </row>
    <row r="13" spans="1:8" ht="10" customHeight="1">
      <c r="A13" s="148" t="s">
        <v>20</v>
      </c>
      <c r="B13" s="150">
        <v>71724</v>
      </c>
      <c r="C13" s="150"/>
      <c r="D13" s="150">
        <v>65742</v>
      </c>
      <c r="F13" s="150">
        <v>228869</v>
      </c>
      <c r="G13" s="150"/>
      <c r="H13" s="150">
        <v>199452</v>
      </c>
    </row>
    <row r="14" spans="1:8" ht="10" customHeight="1">
      <c r="A14" s="160" t="s">
        <v>124</v>
      </c>
      <c r="B14" s="150">
        <f t="shared" ref="B14" si="4">SUM(B12:B13)</f>
        <v>78101</v>
      </c>
      <c r="C14" s="150"/>
      <c r="D14" s="150">
        <f t="shared" ref="D14" si="5">SUM(D12:D13)</f>
        <v>72243</v>
      </c>
      <c r="F14" s="150">
        <f t="shared" ref="F14" si="6">SUM(F12:F13)</f>
        <v>248410</v>
      </c>
      <c r="G14" s="150"/>
      <c r="H14" s="150">
        <f t="shared" ref="H14" si="7">SUM(H12:H13)</f>
        <v>218823</v>
      </c>
    </row>
    <row r="15" spans="1:8" ht="10" customHeight="1">
      <c r="A15" s="148" t="s">
        <v>19</v>
      </c>
      <c r="B15" s="150">
        <v>2308</v>
      </c>
      <c r="C15" s="150"/>
      <c r="D15" s="150">
        <v>2222</v>
      </c>
      <c r="F15" s="150">
        <v>6942</v>
      </c>
      <c r="G15" s="150"/>
      <c r="H15" s="150">
        <v>7888</v>
      </c>
    </row>
    <row r="16" spans="1:8" ht="10" customHeight="1">
      <c r="A16" s="148" t="s">
        <v>20</v>
      </c>
      <c r="B16" s="150">
        <v>18969</v>
      </c>
      <c r="C16" s="150"/>
      <c r="D16" s="150">
        <v>14235</v>
      </c>
      <c r="F16" s="150">
        <v>63529</v>
      </c>
      <c r="G16" s="150"/>
      <c r="H16" s="150">
        <v>44827</v>
      </c>
    </row>
    <row r="17" spans="1:8" ht="10" customHeight="1">
      <c r="A17" s="160" t="s">
        <v>125</v>
      </c>
      <c r="B17" s="150">
        <f t="shared" ref="B17" si="8">SUM(B15:B16)</f>
        <v>21277</v>
      </c>
      <c r="C17" s="150"/>
      <c r="D17" s="150">
        <f t="shared" ref="D17" si="9">SUM(D15:D16)</f>
        <v>16457</v>
      </c>
      <c r="F17" s="150">
        <f t="shared" ref="F17" si="10">SUM(F15:F16)</f>
        <v>70471</v>
      </c>
      <c r="G17" s="150"/>
      <c r="H17" s="150">
        <f t="shared" ref="H17" si="11">SUM(H15:H16)</f>
        <v>52715</v>
      </c>
    </row>
    <row r="18" spans="1:8" ht="10" customHeight="1">
      <c r="A18" s="148" t="s">
        <v>19</v>
      </c>
      <c r="B18" s="150">
        <v>4462</v>
      </c>
      <c r="C18" s="150"/>
      <c r="D18" s="150">
        <v>4023</v>
      </c>
      <c r="F18" s="150">
        <v>13220</v>
      </c>
      <c r="G18" s="150"/>
      <c r="H18" s="150">
        <v>12226</v>
      </c>
    </row>
    <row r="19" spans="1:8" ht="10" customHeight="1">
      <c r="A19" s="148" t="s">
        <v>20</v>
      </c>
      <c r="B19" s="150">
        <v>8507</v>
      </c>
      <c r="C19" s="150"/>
      <c r="D19" s="150">
        <v>7198</v>
      </c>
      <c r="F19" s="150">
        <v>23439</v>
      </c>
      <c r="G19" s="150"/>
      <c r="H19" s="150">
        <v>21153</v>
      </c>
    </row>
    <row r="20" spans="1:8" ht="10" customHeight="1">
      <c r="A20" s="160" t="s">
        <v>126</v>
      </c>
      <c r="B20" s="150">
        <f t="shared" ref="B20" si="12">SUM(B18:B19)</f>
        <v>12969</v>
      </c>
      <c r="C20" s="150"/>
      <c r="D20" s="150">
        <f t="shared" ref="D20" si="13">SUM(D18:D19)</f>
        <v>11221</v>
      </c>
      <c r="F20" s="150">
        <f t="shared" ref="F20" si="14">SUM(F18:F19)</f>
        <v>36659</v>
      </c>
      <c r="G20" s="150"/>
      <c r="H20" s="150">
        <f t="shared" ref="H20" si="15">SUM(H18:H19)</f>
        <v>33379</v>
      </c>
    </row>
    <row r="21" spans="1:8" s="144" customFormat="1" ht="10" customHeight="1">
      <c r="A21" s="148" t="s">
        <v>131</v>
      </c>
      <c r="B21" s="150">
        <v>15370</v>
      </c>
      <c r="C21" s="150"/>
      <c r="D21" s="150">
        <v>15002</v>
      </c>
      <c r="F21" s="150">
        <v>46354</v>
      </c>
      <c r="G21" s="150"/>
      <c r="H21" s="150">
        <v>45045</v>
      </c>
    </row>
    <row r="22" spans="1:8" s="144" customFormat="1" ht="9" customHeight="1">
      <c r="A22" s="148" t="s">
        <v>6</v>
      </c>
      <c r="B22" s="150">
        <v>5852</v>
      </c>
      <c r="C22" s="150"/>
      <c r="D22" s="150">
        <v>5513</v>
      </c>
      <c r="F22" s="150">
        <v>17264</v>
      </c>
      <c r="G22" s="150"/>
      <c r="H22" s="150">
        <v>15449</v>
      </c>
    </row>
    <row r="23" spans="1:8" s="144" customFormat="1" ht="10" customHeight="1">
      <c r="A23" s="160" t="s">
        <v>127</v>
      </c>
      <c r="B23" s="150">
        <f t="shared" ref="B23" si="16">SUM(B21:B22)</f>
        <v>21222</v>
      </c>
      <c r="C23" s="150"/>
      <c r="D23" s="150">
        <f t="shared" ref="D23" si="17">SUM(D21:D22)</f>
        <v>20515</v>
      </c>
      <c r="F23" s="150">
        <f t="shared" ref="F23" si="18">SUM(F21:F22)</f>
        <v>63618</v>
      </c>
      <c r="G23" s="150"/>
      <c r="H23" s="150">
        <f t="shared" ref="H23" si="19">SUM(H21:H22)</f>
        <v>60494</v>
      </c>
    </row>
    <row r="24" spans="1:8" s="144" customFormat="1" ht="10" customHeight="1">
      <c r="A24" s="148" t="s">
        <v>19</v>
      </c>
      <c r="B24" s="150">
        <v>5379</v>
      </c>
      <c r="C24" s="150"/>
      <c r="D24" s="150">
        <v>5471</v>
      </c>
      <c r="F24" s="150">
        <v>16489</v>
      </c>
      <c r="G24" s="150"/>
      <c r="H24" s="150">
        <v>17803</v>
      </c>
    </row>
    <row r="25" spans="1:8" s="144" customFormat="1" ht="10" customHeight="1">
      <c r="A25" s="148" t="s">
        <v>20</v>
      </c>
      <c r="B25" s="150">
        <v>0</v>
      </c>
      <c r="C25" s="150"/>
      <c r="D25" s="150">
        <v>0</v>
      </c>
      <c r="F25" s="150">
        <v>0</v>
      </c>
      <c r="G25" s="150"/>
      <c r="H25" s="150">
        <v>0</v>
      </c>
    </row>
    <row r="26" spans="1:8" s="144" customFormat="1" ht="10" customHeight="1">
      <c r="A26" s="160" t="s">
        <v>128</v>
      </c>
      <c r="B26" s="150">
        <f t="shared" ref="B26" si="20">SUM(B24:B25)</f>
        <v>5379</v>
      </c>
      <c r="C26" s="150"/>
      <c r="D26" s="150">
        <f t="shared" ref="D26" si="21">SUM(D24:D25)</f>
        <v>5471</v>
      </c>
      <c r="F26" s="150">
        <f t="shared" ref="F26" si="22">SUM(F24:F25)</f>
        <v>16489</v>
      </c>
      <c r="G26" s="150"/>
      <c r="H26" s="150">
        <f t="shared" ref="H26" si="23">SUM(H24:H25)</f>
        <v>17803</v>
      </c>
    </row>
    <row r="27" spans="1:8" s="144" customFormat="1" ht="10" customHeight="1">
      <c r="A27" s="148" t="s">
        <v>129</v>
      </c>
      <c r="B27" s="150">
        <f>SUM(B9,B12,B15,B18,B21,B22,B24)</f>
        <v>94242</v>
      </c>
      <c r="C27" s="150"/>
      <c r="D27" s="150">
        <f>SUM(D9,D12,D15,D18,D21,D22,D24)</f>
        <v>97262</v>
      </c>
      <c r="F27" s="150">
        <f>SUM(F9,F12,F15,F18,F21,F22,F24)</f>
        <v>286506</v>
      </c>
      <c r="G27" s="150"/>
      <c r="H27" s="150">
        <f>SUM(H9,H12,H15,H18,H21,H22,H24)</f>
        <v>283827</v>
      </c>
    </row>
    <row r="28" spans="1:8" s="144" customFormat="1" ht="10" customHeight="1">
      <c r="A28" s="148" t="s">
        <v>130</v>
      </c>
      <c r="B28" s="150">
        <f>SUM(B10,B13,B16,B19,B25)</f>
        <v>192873</v>
      </c>
      <c r="C28" s="150"/>
      <c r="D28" s="150">
        <f>SUM(D10,D13,D16,D19,D25)</f>
        <v>168063</v>
      </c>
      <c r="F28" s="150">
        <f>SUM(F10,F13,F16,F19,F25)</f>
        <v>609233</v>
      </c>
      <c r="G28" s="150"/>
      <c r="H28" s="150">
        <f>SUM(H10,H13,H16,H19,H25)</f>
        <v>515737</v>
      </c>
    </row>
    <row r="29" spans="1:8" ht="10" customHeight="1">
      <c r="A29" s="160" t="s">
        <v>148</v>
      </c>
      <c r="B29" s="260">
        <f>B27+B28</f>
        <v>287115</v>
      </c>
      <c r="C29" s="170"/>
      <c r="D29" s="260">
        <f>D27+D28</f>
        <v>265325</v>
      </c>
      <c r="F29" s="260">
        <f>F27+F28</f>
        <v>895739</v>
      </c>
      <c r="G29" s="170"/>
      <c r="H29" s="260">
        <f>H27+H28</f>
        <v>799564</v>
      </c>
    </row>
    <row r="30" spans="1:8" s="145" customFormat="1" ht="10" customHeight="1">
      <c r="A30" s="148"/>
      <c r="B30" s="169"/>
      <c r="C30" s="169"/>
      <c r="D30" s="169"/>
      <c r="F30" s="169"/>
      <c r="G30" s="169"/>
      <c r="H30" s="169"/>
    </row>
    <row r="31" spans="1:8" ht="10" customHeight="1">
      <c r="A31" s="151"/>
      <c r="B31" s="152"/>
      <c r="C31" s="152"/>
      <c r="D31" s="152"/>
      <c r="F31" s="152"/>
      <c r="G31" s="152"/>
      <c r="H31" s="152"/>
    </row>
    <row r="32" spans="1:8" s="144" customFormat="1" ht="10" customHeight="1">
      <c r="A32" s="160" t="s">
        <v>110</v>
      </c>
      <c r="B32" s="150"/>
      <c r="C32" s="150"/>
      <c r="D32" s="150"/>
      <c r="F32" s="150"/>
      <c r="G32" s="150"/>
      <c r="H32" s="150"/>
    </row>
    <row r="33" spans="1:8" s="146" customFormat="1" ht="10" customHeight="1">
      <c r="A33" s="148" t="s">
        <v>8</v>
      </c>
      <c r="B33" s="150">
        <v>100045</v>
      </c>
      <c r="C33" s="171"/>
      <c r="D33" s="154">
        <v>95681</v>
      </c>
      <c r="F33" s="150">
        <v>316762</v>
      </c>
      <c r="G33" s="171"/>
      <c r="H33" s="154">
        <v>288566</v>
      </c>
    </row>
    <row r="34" spans="1:8" s="146" customFormat="1" ht="10" customHeight="1">
      <c r="A34" s="153" t="s">
        <v>9</v>
      </c>
      <c r="B34" s="150">
        <v>13220</v>
      </c>
      <c r="C34" s="154"/>
      <c r="D34" s="154">
        <v>11867</v>
      </c>
      <c r="F34" s="150">
        <v>38910</v>
      </c>
      <c r="G34" s="154"/>
      <c r="H34" s="154">
        <v>34857</v>
      </c>
    </row>
    <row r="35" spans="1:8" s="146" customFormat="1" ht="10" customHeight="1">
      <c r="A35" s="153" t="s">
        <v>111</v>
      </c>
      <c r="B35" s="150">
        <v>16816</v>
      </c>
      <c r="C35" s="154"/>
      <c r="D35" s="154">
        <v>14747</v>
      </c>
      <c r="F35" s="150">
        <v>48626</v>
      </c>
      <c r="G35" s="154"/>
      <c r="H35" s="154">
        <v>42248</v>
      </c>
    </row>
    <row r="36" spans="1:8" s="146" customFormat="1" ht="10" customHeight="1">
      <c r="A36" s="153" t="s">
        <v>112</v>
      </c>
      <c r="B36" s="150">
        <v>10864</v>
      </c>
      <c r="C36" s="154"/>
      <c r="D36" s="154">
        <v>9420</v>
      </c>
      <c r="F36" s="150">
        <v>31112</v>
      </c>
      <c r="G36" s="154"/>
      <c r="H36" s="154">
        <v>26551</v>
      </c>
    </row>
    <row r="37" spans="1:8" s="146" customFormat="1" ht="10" customHeight="1">
      <c r="A37" s="153" t="s">
        <v>10</v>
      </c>
      <c r="B37" s="150">
        <v>9357</v>
      </c>
      <c r="C37" s="154"/>
      <c r="D37" s="154">
        <v>8798</v>
      </c>
      <c r="F37" s="150">
        <v>25792</v>
      </c>
      <c r="G37" s="154"/>
      <c r="H37" s="154">
        <v>24167</v>
      </c>
    </row>
    <row r="38" spans="1:8" s="146" customFormat="1" ht="10" customHeight="1">
      <c r="A38" s="153" t="s">
        <v>113</v>
      </c>
      <c r="B38" s="150">
        <v>3699</v>
      </c>
      <c r="C38" s="154"/>
      <c r="D38" s="150">
        <v>3733</v>
      </c>
      <c r="F38" s="150">
        <v>10857</v>
      </c>
      <c r="G38" s="154"/>
      <c r="H38" s="154">
        <v>11104</v>
      </c>
    </row>
    <row r="39" spans="1:8" s="146" customFormat="1" ht="10" customHeight="1">
      <c r="A39" s="166" t="s">
        <v>114</v>
      </c>
      <c r="B39" s="170">
        <f>SUM(B33:B38)</f>
        <v>154001</v>
      </c>
      <c r="C39" s="172"/>
      <c r="D39" s="170">
        <f>SUM(D33:D38)</f>
        <v>144246</v>
      </c>
      <c r="F39" s="170">
        <f>SUM(F33:F38)</f>
        <v>472059</v>
      </c>
      <c r="G39" s="172"/>
      <c r="H39" s="170">
        <f>SUM(H33:H38)</f>
        <v>427493</v>
      </c>
    </row>
    <row r="40" spans="1:8" s="146" customFormat="1" ht="10" customHeight="1">
      <c r="A40" s="166" t="s">
        <v>115</v>
      </c>
      <c r="B40" s="172">
        <f>+B29-B39</f>
        <v>133114</v>
      </c>
      <c r="C40" s="250"/>
      <c r="D40" s="172">
        <f>+D29-D39</f>
        <v>121079</v>
      </c>
      <c r="F40" s="172">
        <f>+F29-F39</f>
        <v>423680</v>
      </c>
      <c r="G40" s="250"/>
      <c r="H40" s="172">
        <f>+H29-H39</f>
        <v>372071</v>
      </c>
    </row>
    <row r="41" spans="1:8" s="146" customFormat="1" ht="10" customHeight="1">
      <c r="A41" s="153" t="s">
        <v>101</v>
      </c>
      <c r="B41" s="150">
        <v>3413</v>
      </c>
      <c r="C41" s="155"/>
      <c r="D41" s="150">
        <v>-361</v>
      </c>
      <c r="F41" s="150">
        <v>3507</v>
      </c>
      <c r="G41" s="155"/>
      <c r="H41" s="150">
        <v>-1179</v>
      </c>
    </row>
    <row r="42" spans="1:8" s="146" customFormat="1" ht="10" customHeight="1">
      <c r="A42" s="166" t="s">
        <v>116</v>
      </c>
      <c r="B42" s="174">
        <f>+B40+B41</f>
        <v>136527</v>
      </c>
      <c r="C42" s="249"/>
      <c r="D42" s="174">
        <f>+D40+D41</f>
        <v>120718</v>
      </c>
      <c r="F42" s="174">
        <f>+F40+F41</f>
        <v>427187</v>
      </c>
      <c r="G42" s="249"/>
      <c r="H42" s="174">
        <f>+H40+H41</f>
        <v>370892</v>
      </c>
    </row>
    <row r="43" spans="1:8" s="146" customFormat="1" ht="10" customHeight="1">
      <c r="A43" s="153" t="s">
        <v>117</v>
      </c>
      <c r="B43" s="150">
        <v>-30036</v>
      </c>
      <c r="C43" s="154"/>
      <c r="D43" s="150">
        <v>-26558</v>
      </c>
      <c r="F43" s="150">
        <v>-93982</v>
      </c>
      <c r="G43" s="154"/>
      <c r="H43" s="150">
        <v>-81596</v>
      </c>
    </row>
    <row r="44" spans="1:8" s="146" customFormat="1" ht="10" customHeight="1" thickBot="1">
      <c r="A44" s="166" t="s">
        <v>38</v>
      </c>
      <c r="B44" s="173">
        <f>+B42+B43</f>
        <v>106491</v>
      </c>
      <c r="C44" s="173"/>
      <c r="D44" s="173">
        <f>+D42+D43</f>
        <v>94160</v>
      </c>
      <c r="F44" s="173">
        <f>+F42+F43</f>
        <v>333205</v>
      </c>
      <c r="G44" s="173"/>
      <c r="H44" s="173">
        <f>+H42+H43</f>
        <v>289296</v>
      </c>
    </row>
    <row r="45" spans="1:8" s="146" customFormat="1" ht="10" customHeight="1" thickTop="1">
      <c r="B45" s="154"/>
      <c r="C45" s="154"/>
      <c r="D45" s="154"/>
      <c r="F45" s="154"/>
      <c r="G45" s="154"/>
      <c r="H45" s="154"/>
    </row>
    <row r="46" spans="1:8" s="146" customFormat="1" ht="10" customHeight="1">
      <c r="A46" s="153"/>
      <c r="B46" s="155"/>
      <c r="C46" s="155"/>
      <c r="D46" s="155"/>
      <c r="F46" s="155"/>
      <c r="G46" s="155"/>
      <c r="H46" s="155"/>
    </row>
    <row r="47" spans="1:8" s="146" customFormat="1" ht="10" customHeight="1" thickBot="1">
      <c r="A47" s="153" t="s">
        <v>137</v>
      </c>
      <c r="B47" s="168">
        <v>0.45</v>
      </c>
      <c r="C47" s="156"/>
      <c r="D47" s="168">
        <v>0.39</v>
      </c>
      <c r="F47" s="168">
        <v>1.4</v>
      </c>
      <c r="G47" s="156"/>
      <c r="H47" s="168">
        <v>1.22</v>
      </c>
    </row>
    <row r="48" spans="1:8" s="146" customFormat="1" ht="10" customHeight="1" thickTop="1">
      <c r="B48" s="154"/>
      <c r="C48" s="154"/>
      <c r="D48" s="154"/>
      <c r="F48" s="154"/>
      <c r="G48" s="154"/>
      <c r="H48" s="154"/>
    </row>
    <row r="49" spans="1:8" s="146" customFormat="1" ht="10" customHeight="1">
      <c r="A49" s="153" t="s">
        <v>60</v>
      </c>
      <c r="B49" s="154">
        <v>237326310</v>
      </c>
      <c r="C49" s="154"/>
      <c r="D49" s="154">
        <v>238729372</v>
      </c>
      <c r="F49" s="154">
        <v>237536535</v>
      </c>
      <c r="G49" s="154"/>
      <c r="H49" s="154">
        <v>237665255</v>
      </c>
    </row>
    <row r="50" spans="1:8" s="146" customFormat="1" ht="10" customHeight="1">
      <c r="A50" s="153"/>
      <c r="B50" s="157"/>
      <c r="C50" s="157"/>
      <c r="D50" s="157"/>
      <c r="F50" s="157"/>
      <c r="G50" s="157"/>
      <c r="H50" s="157"/>
    </row>
    <row r="51" spans="1:8" s="146" customFormat="1" ht="10" customHeight="1">
      <c r="A51" s="153" t="s">
        <v>118</v>
      </c>
      <c r="B51" s="158">
        <f>(B$40+B$34)/B$29</f>
        <v>0.50967034115249987</v>
      </c>
      <c r="C51" s="158"/>
      <c r="D51" s="158">
        <v>0.50106850089512867</v>
      </c>
      <c r="F51" s="158">
        <f>(F$40+F$34)/F$29</f>
        <v>0.51643391657614546</v>
      </c>
      <c r="G51" s="158"/>
      <c r="H51" s="158">
        <v>0.50893737086712254</v>
      </c>
    </row>
    <row r="52" spans="1:8" s="146" customFormat="1" ht="10" customHeight="1">
      <c r="A52" s="153" t="s">
        <v>119</v>
      </c>
      <c r="B52" s="158">
        <f>(B$40)/B$29</f>
        <v>0.46362607317625343</v>
      </c>
      <c r="C52" s="158"/>
      <c r="D52" s="158">
        <v>0.45634222180344858</v>
      </c>
      <c r="F52" s="158">
        <f>(F$40)/F$29</f>
        <v>0.47299492374452828</v>
      </c>
      <c r="G52" s="158"/>
      <c r="H52" s="158">
        <v>0.46534236158706493</v>
      </c>
    </row>
    <row r="53" spans="1:8" s="146" customFormat="1" ht="10" customHeight="1">
      <c r="A53" s="153" t="s">
        <v>120</v>
      </c>
      <c r="B53" s="158">
        <f>(B$42)/B$29</f>
        <v>0.47551329606603626</v>
      </c>
      <c r="C53" s="158"/>
      <c r="D53" s="158">
        <v>0.45498162630735889</v>
      </c>
      <c r="E53" s="158"/>
      <c r="F53" s="158">
        <f>(F$42)/F$29</f>
        <v>0.47691012672218136</v>
      </c>
      <c r="G53" s="158"/>
      <c r="H53" s="158">
        <v>0.46386780795533566</v>
      </c>
    </row>
    <row r="54" spans="1:8" s="146" customFormat="1" ht="10" customHeight="1">
      <c r="A54" s="153" t="s">
        <v>121</v>
      </c>
      <c r="B54" s="158">
        <f>(B$44)/B$29</f>
        <v>0.37090016195601067</v>
      </c>
      <c r="C54" s="158"/>
      <c r="D54" s="158">
        <v>0.35488551776123622</v>
      </c>
      <c r="E54" s="158"/>
      <c r="F54" s="158">
        <f>(F$44)/F$29</f>
        <v>0.37198893874220057</v>
      </c>
      <c r="G54" s="158"/>
      <c r="H54" s="158">
        <v>0.36181719036875098</v>
      </c>
    </row>
    <row r="55" spans="1:8" s="146" customFormat="1" ht="10" customHeight="1">
      <c r="A55" s="153"/>
      <c r="B55" s="157"/>
      <c r="C55" s="157"/>
      <c r="D55" s="157"/>
      <c r="F55" s="157"/>
      <c r="G55" s="157"/>
      <c r="H55" s="157"/>
    </row>
    <row r="56" spans="1:8" s="146" customFormat="1">
      <c r="A56" s="153"/>
      <c r="B56" s="157"/>
      <c r="C56" s="157"/>
      <c r="D56" s="157"/>
      <c r="F56" s="157"/>
      <c r="G56" s="157"/>
      <c r="H56" s="157"/>
    </row>
    <row r="57" spans="1:8" s="146" customFormat="1">
      <c r="A57" s="153"/>
      <c r="B57" s="157"/>
      <c r="C57" s="157"/>
      <c r="D57" s="157"/>
      <c r="F57" s="157"/>
      <c r="G57" s="157"/>
      <c r="H57" s="157"/>
    </row>
    <row r="58" spans="1:8">
      <c r="A58" s="147"/>
      <c r="B58" s="146"/>
      <c r="C58" s="146"/>
      <c r="D58" s="146"/>
      <c r="F58" s="146"/>
      <c r="G58" s="146"/>
      <c r="H58" s="146"/>
    </row>
  </sheetData>
  <mergeCells count="2">
    <mergeCell ref="B6:D6"/>
    <mergeCell ref="F6:H6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O24"/>
  <sheetViews>
    <sheetView zoomScale="120" zoomScaleNormal="120" workbookViewId="0"/>
  </sheetViews>
  <sheetFormatPr defaultColWidth="9.1796875" defaultRowHeight="9"/>
  <cols>
    <col min="1" max="1" width="37.453125" style="6" customWidth="1"/>
    <col min="2" max="3" width="1.7265625" style="3" customWidth="1"/>
    <col min="4" max="4" width="10.26953125" style="6" customWidth="1"/>
    <col min="5" max="5" width="2.7265625" style="57" customWidth="1"/>
    <col min="6" max="6" width="1.7265625" style="3" customWidth="1"/>
    <col min="7" max="7" width="10.54296875" style="6" customWidth="1"/>
    <col min="8" max="8" width="1.81640625" style="3" customWidth="1"/>
    <col min="9" max="10" width="1.7265625" style="3" customWidth="1"/>
    <col min="11" max="11" width="10.26953125" style="6" customWidth="1"/>
    <col min="12" max="12" width="2.7265625" style="57" customWidth="1"/>
    <col min="13" max="13" width="1.7265625" style="3" customWidth="1"/>
    <col min="14" max="14" width="10.54296875" style="6" customWidth="1"/>
    <col min="15" max="15" width="1.81640625" style="3" customWidth="1"/>
    <col min="16" max="16384" width="9.1796875" style="6"/>
  </cols>
  <sheetData>
    <row r="1" spans="1:15" ht="15">
      <c r="A1" s="16" t="s">
        <v>89</v>
      </c>
      <c r="E1" s="3"/>
      <c r="F1" s="57"/>
      <c r="L1" s="3"/>
      <c r="M1" s="57"/>
    </row>
    <row r="2" spans="1:15" ht="39">
      <c r="A2" s="18" t="s">
        <v>92</v>
      </c>
      <c r="E2" s="3"/>
      <c r="F2" s="57"/>
      <c r="L2" s="3"/>
      <c r="M2" s="57"/>
    </row>
    <row r="3" spans="1:15" s="20" customFormat="1" ht="11.5">
      <c r="A3" s="241" t="str">
        <f>'Select Financial Results QTD'!A3</f>
        <v>September 30, 2022</v>
      </c>
      <c r="B3" s="81"/>
      <c r="C3" s="81"/>
      <c r="D3" s="81"/>
      <c r="E3" s="81"/>
      <c r="F3" s="81"/>
      <c r="G3" s="81"/>
      <c r="H3" s="21" t="s">
        <v>0</v>
      </c>
      <c r="I3" s="81"/>
      <c r="J3" s="81"/>
      <c r="K3" s="81"/>
      <c r="L3" s="81"/>
      <c r="M3" s="81"/>
      <c r="N3" s="81"/>
      <c r="O3" s="21" t="s">
        <v>0</v>
      </c>
    </row>
    <row r="4" spans="1:15" s="20" customFormat="1" ht="11.5">
      <c r="A4" s="241"/>
      <c r="B4" s="81"/>
      <c r="C4" s="81"/>
      <c r="D4" s="81"/>
      <c r="E4" s="81"/>
      <c r="F4" s="81"/>
      <c r="G4" s="81"/>
      <c r="H4" s="21"/>
      <c r="I4" s="81"/>
      <c r="J4" s="81"/>
      <c r="K4" s="81"/>
      <c r="L4" s="81"/>
      <c r="M4" s="81"/>
      <c r="N4" s="81"/>
      <c r="O4" s="21"/>
    </row>
    <row r="5" spans="1:15" s="20" customFormat="1">
      <c r="A5" s="66" t="s">
        <v>153</v>
      </c>
      <c r="B5" s="21"/>
      <c r="C5" s="184"/>
      <c r="D5" s="184"/>
      <c r="E5" s="10"/>
      <c r="F5" s="184"/>
      <c r="G5" s="184"/>
      <c r="H5" s="10"/>
      <c r="I5" s="21"/>
      <c r="J5" s="184"/>
      <c r="K5" s="184"/>
      <c r="L5" s="10"/>
      <c r="M5" s="184"/>
      <c r="N5" s="184"/>
      <c r="O5" s="10"/>
    </row>
    <row r="6" spans="1:15" s="20" customFormat="1">
      <c r="A6" s="22"/>
      <c r="B6" s="21"/>
      <c r="C6" s="273" t="s">
        <v>179</v>
      </c>
      <c r="D6" s="273"/>
      <c r="E6" s="273"/>
      <c r="F6" s="273"/>
      <c r="G6" s="273"/>
      <c r="H6" s="10"/>
      <c r="I6" s="21"/>
      <c r="J6" s="273" t="s">
        <v>180</v>
      </c>
      <c r="K6" s="273"/>
      <c r="L6" s="273"/>
      <c r="M6" s="273"/>
      <c r="N6" s="273"/>
      <c r="O6" s="10"/>
    </row>
    <row r="7" spans="1:15" s="20" customFormat="1" ht="12.75" customHeight="1">
      <c r="A7" s="8"/>
      <c r="B7" s="21" t="s">
        <v>0</v>
      </c>
      <c r="C7" s="271">
        <v>2022</v>
      </c>
      <c r="D7" s="271"/>
      <c r="E7" s="21" t="s">
        <v>0</v>
      </c>
      <c r="F7" s="271">
        <v>2021</v>
      </c>
      <c r="G7" s="271"/>
      <c r="H7" s="10" t="s">
        <v>1</v>
      </c>
      <c r="I7" s="21" t="s">
        <v>0</v>
      </c>
      <c r="J7" s="271">
        <v>2022</v>
      </c>
      <c r="K7" s="271"/>
      <c r="L7" s="21" t="s">
        <v>0</v>
      </c>
      <c r="M7" s="271">
        <v>2021</v>
      </c>
      <c r="N7" s="271"/>
      <c r="O7" s="10" t="s">
        <v>1</v>
      </c>
    </row>
    <row r="8" spans="1:15" s="25" customFormat="1" ht="12.75" customHeight="1">
      <c r="A8" s="11" t="s">
        <v>15</v>
      </c>
      <c r="B8" s="2"/>
      <c r="C8" s="4" t="s">
        <v>2</v>
      </c>
      <c r="D8" s="24">
        <v>81566</v>
      </c>
      <c r="E8" s="4"/>
      <c r="F8" s="4" t="s">
        <v>2</v>
      </c>
      <c r="G8" s="24">
        <v>65305</v>
      </c>
      <c r="H8" s="4" t="s">
        <v>3</v>
      </c>
      <c r="I8" s="2"/>
      <c r="J8" s="4" t="s">
        <v>2</v>
      </c>
      <c r="K8" s="24">
        <v>260611</v>
      </c>
      <c r="L8" s="4"/>
      <c r="M8" s="4" t="s">
        <v>2</v>
      </c>
      <c r="N8" s="24">
        <v>213103</v>
      </c>
      <c r="O8" s="4" t="s">
        <v>3</v>
      </c>
    </row>
    <row r="9" spans="1:15" s="25" customFormat="1" ht="12.75" customHeight="1">
      <c r="A9" s="11" t="s">
        <v>138</v>
      </c>
      <c r="B9" s="2"/>
      <c r="C9" s="4"/>
      <c r="D9" s="24">
        <v>43</v>
      </c>
      <c r="E9" s="4"/>
      <c r="F9" s="4"/>
      <c r="G9" s="24">
        <v>459</v>
      </c>
      <c r="H9" s="4"/>
      <c r="I9" s="2"/>
      <c r="J9" s="4"/>
      <c r="K9" s="24">
        <v>40</v>
      </c>
      <c r="L9" s="4"/>
      <c r="M9" s="4"/>
      <c r="N9" s="24">
        <v>5186</v>
      </c>
      <c r="O9" s="4"/>
    </row>
    <row r="10" spans="1:15" s="25" customFormat="1" ht="12.75" customHeight="1">
      <c r="A10" s="11" t="s">
        <v>133</v>
      </c>
      <c r="B10" s="2"/>
      <c r="C10" s="2" t="s">
        <v>3</v>
      </c>
      <c r="D10" s="24">
        <v>-3413</v>
      </c>
      <c r="E10" s="4"/>
      <c r="F10" s="2" t="s">
        <v>3</v>
      </c>
      <c r="G10" s="24">
        <v>361</v>
      </c>
      <c r="H10" s="4" t="s">
        <v>3</v>
      </c>
      <c r="I10" s="2"/>
      <c r="J10" s="2" t="s">
        <v>3</v>
      </c>
      <c r="K10" s="24">
        <v>-3507</v>
      </c>
      <c r="L10" s="4"/>
      <c r="M10" s="2" t="s">
        <v>3</v>
      </c>
      <c r="N10" s="24">
        <v>1179</v>
      </c>
      <c r="O10" s="4" t="s">
        <v>3</v>
      </c>
    </row>
    <row r="11" spans="1:15" s="27" customFormat="1" ht="12.75" customHeight="1">
      <c r="A11" s="11" t="s">
        <v>9</v>
      </c>
      <c r="B11" s="2"/>
      <c r="C11" s="2" t="s">
        <v>3</v>
      </c>
      <c r="D11" s="24">
        <v>44778</v>
      </c>
      <c r="E11" s="4"/>
      <c r="F11" s="2" t="s">
        <v>3</v>
      </c>
      <c r="G11" s="24">
        <v>44823</v>
      </c>
      <c r="H11" s="4" t="s">
        <v>3</v>
      </c>
      <c r="I11" s="2"/>
      <c r="J11" s="2" t="s">
        <v>3</v>
      </c>
      <c r="K11" s="24">
        <v>133998</v>
      </c>
      <c r="L11" s="4"/>
      <c r="M11" s="2" t="s">
        <v>3</v>
      </c>
      <c r="N11" s="24">
        <v>127656</v>
      </c>
      <c r="O11" s="4" t="s">
        <v>3</v>
      </c>
    </row>
    <row r="12" spans="1:15" s="25" customFormat="1" ht="12.75" customHeight="1">
      <c r="A12" s="11" t="s">
        <v>139</v>
      </c>
      <c r="B12" s="2"/>
      <c r="C12" s="2"/>
      <c r="D12" s="24">
        <v>2675</v>
      </c>
      <c r="E12" s="4"/>
      <c r="F12" s="2"/>
      <c r="G12" s="24">
        <v>1995</v>
      </c>
      <c r="H12" s="4"/>
      <c r="I12" s="2"/>
      <c r="J12" s="2"/>
      <c r="K12" s="24">
        <v>13839</v>
      </c>
      <c r="L12" s="4"/>
      <c r="M12" s="2"/>
      <c r="N12" s="24">
        <v>11181</v>
      </c>
      <c r="O12" s="4"/>
    </row>
    <row r="13" spans="1:15" s="27" customFormat="1" ht="12.75" customHeight="1">
      <c r="A13" s="11" t="s">
        <v>14</v>
      </c>
      <c r="B13" s="2"/>
      <c r="C13" s="2" t="s">
        <v>3</v>
      </c>
      <c r="D13" s="24">
        <v>24657</v>
      </c>
      <c r="E13" s="4"/>
      <c r="F13" s="2" t="s">
        <v>3</v>
      </c>
      <c r="G13" s="24">
        <v>19862</v>
      </c>
      <c r="H13" s="4" t="s">
        <v>3</v>
      </c>
      <c r="I13" s="2"/>
      <c r="J13" s="2" t="s">
        <v>3</v>
      </c>
      <c r="K13" s="24">
        <v>63915</v>
      </c>
      <c r="L13" s="4"/>
      <c r="M13" s="2" t="s">
        <v>3</v>
      </c>
      <c r="N13" s="24">
        <v>53365</v>
      </c>
      <c r="O13" s="4" t="s">
        <v>3</v>
      </c>
    </row>
    <row r="14" spans="1:15" s="25" customFormat="1" ht="12.75" customHeight="1">
      <c r="A14" s="11" t="s">
        <v>140</v>
      </c>
      <c r="B14" s="2"/>
      <c r="C14" s="2" t="s">
        <v>3</v>
      </c>
      <c r="D14" s="24">
        <v>-3972</v>
      </c>
      <c r="E14" s="4"/>
      <c r="F14" s="2"/>
      <c r="G14" s="24">
        <v>141</v>
      </c>
      <c r="H14" s="4" t="s">
        <v>3</v>
      </c>
      <c r="I14" s="2"/>
      <c r="J14" s="2" t="s">
        <v>3</v>
      </c>
      <c r="K14" s="24">
        <v>-6306</v>
      </c>
      <c r="L14" s="4"/>
      <c r="M14" s="2"/>
      <c r="N14" s="24">
        <v>-4742</v>
      </c>
      <c r="O14" s="4" t="s">
        <v>3</v>
      </c>
    </row>
    <row r="15" spans="1:15" s="25" customFormat="1" ht="12.75" customHeight="1">
      <c r="A15" s="11" t="s">
        <v>132</v>
      </c>
      <c r="B15" s="2"/>
      <c r="C15" s="4"/>
      <c r="D15" s="24">
        <v>0</v>
      </c>
      <c r="E15" s="4"/>
      <c r="F15" s="4"/>
      <c r="G15" s="24">
        <v>0</v>
      </c>
      <c r="H15" s="4"/>
      <c r="I15" s="2"/>
      <c r="J15" s="4"/>
      <c r="K15" s="24">
        <v>0</v>
      </c>
      <c r="L15" s="4"/>
      <c r="M15" s="4"/>
      <c r="N15" s="24">
        <v>0</v>
      </c>
      <c r="O15" s="4"/>
    </row>
    <row r="16" spans="1:15" s="25" customFormat="1" ht="12.75" customHeight="1" thickBot="1">
      <c r="A16" s="11" t="s">
        <v>36</v>
      </c>
      <c r="B16" s="2"/>
      <c r="C16" s="30" t="s">
        <v>2</v>
      </c>
      <c r="D16" s="31">
        <f>SUM(D8:D15)</f>
        <v>146334</v>
      </c>
      <c r="E16" s="4"/>
      <c r="F16" s="30" t="s">
        <v>2</v>
      </c>
      <c r="G16" s="31">
        <f>SUM(G8:G15)</f>
        <v>132946</v>
      </c>
      <c r="H16" s="4" t="s">
        <v>3</v>
      </c>
      <c r="I16" s="2"/>
      <c r="J16" s="30" t="s">
        <v>2</v>
      </c>
      <c r="K16" s="31">
        <f>SUM(K8:K15)</f>
        <v>462590</v>
      </c>
      <c r="L16" s="4"/>
      <c r="M16" s="30" t="s">
        <v>2</v>
      </c>
      <c r="N16" s="31">
        <f>SUM(N8:N15)</f>
        <v>406928</v>
      </c>
      <c r="O16" s="4" t="s">
        <v>3</v>
      </c>
    </row>
    <row r="17" spans="1:15" s="27" customFormat="1" ht="12.75" customHeight="1" thickTop="1">
      <c r="A17" s="11" t="s">
        <v>66</v>
      </c>
      <c r="B17" s="2"/>
      <c r="C17" s="4"/>
      <c r="D17" s="24">
        <v>-44778</v>
      </c>
      <c r="E17" s="4"/>
      <c r="F17" s="4"/>
      <c r="G17" s="24">
        <v>-44823</v>
      </c>
      <c r="H17" s="4"/>
      <c r="I17" s="2"/>
      <c r="J17" s="4"/>
      <c r="K17" s="24">
        <v>-133998</v>
      </c>
      <c r="L17" s="4"/>
      <c r="M17" s="4"/>
      <c r="N17" s="24">
        <v>-127656</v>
      </c>
      <c r="O17" s="4"/>
    </row>
    <row r="18" spans="1:15" s="27" customFormat="1" ht="12.75" customHeight="1">
      <c r="A18" s="11" t="s">
        <v>159</v>
      </c>
      <c r="B18" s="2"/>
      <c r="C18" s="4"/>
      <c r="D18" s="24">
        <v>31558</v>
      </c>
      <c r="E18" s="4"/>
      <c r="F18" s="4"/>
      <c r="G18" s="24">
        <v>32956</v>
      </c>
      <c r="H18" s="4"/>
      <c r="I18" s="2"/>
      <c r="J18" s="4"/>
      <c r="K18" s="24">
        <v>95088</v>
      </c>
      <c r="L18" s="4"/>
      <c r="M18" s="4"/>
      <c r="N18" s="24">
        <v>92799</v>
      </c>
      <c r="O18" s="4"/>
    </row>
    <row r="19" spans="1:15" s="25" customFormat="1" ht="12.75" customHeight="1" thickBot="1">
      <c r="A19" s="11" t="s">
        <v>67</v>
      </c>
      <c r="B19" s="2"/>
      <c r="C19" s="30" t="s">
        <v>2</v>
      </c>
      <c r="D19" s="31">
        <f>SUM(D16:D18)</f>
        <v>133114</v>
      </c>
      <c r="E19" s="4"/>
      <c r="F19" s="30" t="s">
        <v>2</v>
      </c>
      <c r="G19" s="31">
        <f>SUM(G16:G18)</f>
        <v>121079</v>
      </c>
      <c r="H19" s="4"/>
      <c r="I19" s="2"/>
      <c r="J19" s="30" t="s">
        <v>2</v>
      </c>
      <c r="K19" s="31">
        <f>SUM(K16:K18)</f>
        <v>423680</v>
      </c>
      <c r="L19" s="4"/>
      <c r="M19" s="30" t="s">
        <v>2</v>
      </c>
      <c r="N19" s="31">
        <f>SUM(N16:N18)</f>
        <v>372071</v>
      </c>
      <c r="O19" s="4"/>
    </row>
    <row r="20" spans="1:15" s="25" customFormat="1" ht="12.75" customHeight="1" thickTop="1">
      <c r="A20" s="43" t="s">
        <v>118</v>
      </c>
      <c r="B20" s="2"/>
      <c r="C20" s="4"/>
      <c r="D20" s="259">
        <v>51</v>
      </c>
      <c r="E20" s="4" t="s">
        <v>21</v>
      </c>
      <c r="F20" s="4"/>
      <c r="G20" s="34">
        <v>50.1</v>
      </c>
      <c r="H20" s="4" t="s">
        <v>68</v>
      </c>
      <c r="I20" s="2"/>
      <c r="J20" s="4"/>
      <c r="K20" s="259">
        <v>51.6</v>
      </c>
      <c r="L20" s="4" t="s">
        <v>21</v>
      </c>
      <c r="M20" s="4"/>
      <c r="N20" s="34">
        <v>50.9</v>
      </c>
      <c r="O20" s="4" t="s">
        <v>68</v>
      </c>
    </row>
    <row r="21" spans="1:15" s="25" customFormat="1" ht="12.75" customHeight="1">
      <c r="A21" s="43" t="s">
        <v>119</v>
      </c>
      <c r="B21" s="2"/>
      <c r="C21" s="4"/>
      <c r="D21" s="259">
        <v>46.4</v>
      </c>
      <c r="E21" s="4" t="s">
        <v>21</v>
      </c>
      <c r="F21" s="4"/>
      <c r="G21" s="34">
        <v>45.6</v>
      </c>
      <c r="H21" s="4" t="s">
        <v>68</v>
      </c>
      <c r="I21" s="2"/>
      <c r="J21" s="4"/>
      <c r="K21" s="259">
        <v>47.3</v>
      </c>
      <c r="L21" s="4" t="s">
        <v>21</v>
      </c>
      <c r="M21" s="4"/>
      <c r="N21" s="34">
        <v>46.5</v>
      </c>
      <c r="O21" s="4" t="s">
        <v>68</v>
      </c>
    </row>
    <row r="22" spans="1:15">
      <c r="A22" s="69"/>
      <c r="B22" s="70"/>
      <c r="C22" s="121"/>
      <c r="D22" s="72"/>
      <c r="E22" s="4"/>
      <c r="F22" s="4"/>
      <c r="G22" s="72"/>
      <c r="H22" s="4"/>
      <c r="I22" s="70"/>
      <c r="J22" s="121"/>
      <c r="K22" s="72"/>
      <c r="L22" s="4"/>
      <c r="M22" s="4"/>
      <c r="N22" s="72"/>
      <c r="O22" s="4"/>
    </row>
    <row r="23" spans="1:15">
      <c r="D23" s="122"/>
      <c r="G23" s="122"/>
      <c r="K23" s="122"/>
      <c r="N23" s="122"/>
    </row>
    <row r="24" spans="1:15">
      <c r="D24" s="122"/>
      <c r="G24" s="122"/>
      <c r="K24" s="122"/>
      <c r="N24" s="122"/>
    </row>
  </sheetData>
  <mergeCells count="6">
    <mergeCell ref="F7:G7"/>
    <mergeCell ref="C7:D7"/>
    <mergeCell ref="C6:G6"/>
    <mergeCell ref="J6:N6"/>
    <mergeCell ref="J7:K7"/>
    <mergeCell ref="M7:N7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M23"/>
  <sheetViews>
    <sheetView zoomScale="110" zoomScaleNormal="110" workbookViewId="0"/>
  </sheetViews>
  <sheetFormatPr defaultColWidth="9.1796875" defaultRowHeight="9"/>
  <cols>
    <col min="1" max="1" width="37.7265625" style="6" customWidth="1"/>
    <col min="2" max="3" width="1.7265625" style="3" customWidth="1"/>
    <col min="4" max="4" width="10.7265625" style="6" customWidth="1"/>
    <col min="5" max="5" width="1.26953125" style="57" customWidth="1"/>
    <col min="6" max="6" width="1.7265625" style="3" customWidth="1"/>
    <col min="7" max="7" width="11" style="6" customWidth="1"/>
    <col min="8" max="9" width="1.7265625" style="3" customWidth="1"/>
    <col min="10" max="10" width="10.7265625" style="6" customWidth="1"/>
    <col min="11" max="11" width="1.26953125" style="57" customWidth="1"/>
    <col min="12" max="12" width="1.7265625" style="3" customWidth="1"/>
    <col min="13" max="13" width="11" style="6" customWidth="1"/>
    <col min="14" max="16384" width="9.1796875" style="6"/>
  </cols>
  <sheetData>
    <row r="1" spans="1:13" ht="15">
      <c r="A1" s="16" t="s">
        <v>89</v>
      </c>
      <c r="E1" s="3"/>
      <c r="F1" s="57"/>
      <c r="K1" s="3"/>
      <c r="L1" s="57"/>
    </row>
    <row r="2" spans="1:13" ht="26">
      <c r="A2" s="18" t="s">
        <v>93</v>
      </c>
      <c r="E2" s="3"/>
      <c r="F2" s="57"/>
      <c r="K2" s="3"/>
      <c r="L2" s="57"/>
    </row>
    <row r="3" spans="1:13" s="20" customFormat="1" ht="11.5">
      <c r="A3" s="241" t="str">
        <f>'Select Financial Results QTD'!A3</f>
        <v>September 30, 2022</v>
      </c>
      <c r="B3" s="21" t="s">
        <v>0</v>
      </c>
      <c r="C3" s="3"/>
      <c r="D3" s="59"/>
      <c r="E3" s="10" t="s">
        <v>1</v>
      </c>
      <c r="F3" s="57"/>
      <c r="G3" s="59"/>
      <c r="H3" s="185" t="s">
        <v>0</v>
      </c>
      <c r="I3" s="185"/>
      <c r="J3" s="59"/>
      <c r="K3" s="10" t="s">
        <v>1</v>
      </c>
      <c r="L3" s="57"/>
      <c r="M3" s="59"/>
    </row>
    <row r="4" spans="1:13">
      <c r="A4" s="6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s="20" customFormat="1">
      <c r="A5" s="66" t="s">
        <v>154</v>
      </c>
      <c r="B5" s="21"/>
      <c r="C5" s="184"/>
      <c r="D5" s="184"/>
      <c r="E5" s="10"/>
      <c r="F5" s="184"/>
      <c r="G5" s="184"/>
      <c r="H5" s="21"/>
      <c r="I5" s="184"/>
      <c r="J5" s="184"/>
      <c r="K5" s="10"/>
      <c r="L5" s="184"/>
      <c r="M5" s="184"/>
    </row>
    <row r="6" spans="1:13" s="20" customFormat="1">
      <c r="A6" s="22"/>
      <c r="B6" s="21"/>
      <c r="C6" s="273" t="s">
        <v>183</v>
      </c>
      <c r="D6" s="273"/>
      <c r="E6" s="273"/>
      <c r="F6" s="273"/>
      <c r="G6" s="273"/>
      <c r="H6" s="21"/>
      <c r="I6" s="273" t="s">
        <v>180</v>
      </c>
      <c r="J6" s="273"/>
      <c r="K6" s="273"/>
      <c r="L6" s="273"/>
      <c r="M6" s="273"/>
    </row>
    <row r="7" spans="1:13" s="20" customFormat="1">
      <c r="A7" s="8"/>
      <c r="B7" s="21" t="s">
        <v>0</v>
      </c>
      <c r="C7" s="271">
        <v>2022</v>
      </c>
      <c r="D7" s="271"/>
      <c r="E7" s="21" t="s">
        <v>0</v>
      </c>
      <c r="F7" s="271">
        <v>2021</v>
      </c>
      <c r="G7" s="271"/>
      <c r="H7" s="21" t="s">
        <v>0</v>
      </c>
      <c r="I7" s="271">
        <v>2022</v>
      </c>
      <c r="J7" s="271"/>
      <c r="K7" s="21" t="s">
        <v>0</v>
      </c>
      <c r="L7" s="271">
        <v>2021</v>
      </c>
      <c r="M7" s="271"/>
    </row>
    <row r="8" spans="1:13" s="25" customFormat="1" ht="11.5" thickBot="1">
      <c r="A8" s="35" t="s">
        <v>141</v>
      </c>
      <c r="B8" s="4"/>
      <c r="C8" s="167" t="s">
        <v>2</v>
      </c>
      <c r="D8" s="44">
        <v>0.33</v>
      </c>
      <c r="E8" s="45"/>
      <c r="F8" s="32" t="s">
        <v>2</v>
      </c>
      <c r="G8" s="44">
        <v>0.26</v>
      </c>
      <c r="H8" s="4"/>
      <c r="I8" s="167" t="s">
        <v>2</v>
      </c>
      <c r="J8" s="44">
        <v>1.06</v>
      </c>
      <c r="K8" s="45"/>
      <c r="L8" s="32" t="s">
        <v>2</v>
      </c>
      <c r="M8" s="44">
        <v>0.86</v>
      </c>
    </row>
    <row r="9" spans="1:13" s="25" customFormat="1" ht="12.75" customHeight="1" thickTop="1">
      <c r="A9" s="36" t="s">
        <v>45</v>
      </c>
      <c r="B9" s="2"/>
      <c r="C9" s="2" t="s">
        <v>2</v>
      </c>
      <c r="D9" s="46">
        <v>69083</v>
      </c>
      <c r="E9" s="45"/>
      <c r="F9" s="4" t="s">
        <v>157</v>
      </c>
      <c r="G9" s="46">
        <v>54763</v>
      </c>
      <c r="H9" s="2"/>
      <c r="I9" s="2" t="s">
        <v>2</v>
      </c>
      <c r="J9" s="46">
        <v>220392</v>
      </c>
      <c r="K9" s="45"/>
      <c r="L9" s="4" t="s">
        <v>157</v>
      </c>
      <c r="M9" s="46">
        <v>177938</v>
      </c>
    </row>
    <row r="10" spans="1:13" s="25" customFormat="1" ht="12.75" customHeight="1">
      <c r="A10" s="36" t="s">
        <v>142</v>
      </c>
      <c r="B10" s="2"/>
      <c r="C10" s="28" t="s">
        <v>3</v>
      </c>
      <c r="D10" s="47">
        <v>12483</v>
      </c>
      <c r="E10" s="45"/>
      <c r="F10" s="28" t="s">
        <v>3</v>
      </c>
      <c r="G10" s="47">
        <v>10542</v>
      </c>
      <c r="H10" s="2"/>
      <c r="I10" s="28" t="s">
        <v>3</v>
      </c>
      <c r="J10" s="47">
        <v>40219</v>
      </c>
      <c r="K10" s="45"/>
      <c r="L10" s="28" t="s">
        <v>3</v>
      </c>
      <c r="M10" s="47">
        <v>35165</v>
      </c>
    </row>
    <row r="11" spans="1:13" s="25" customFormat="1" ht="11">
      <c r="A11" s="36" t="s">
        <v>15</v>
      </c>
      <c r="B11" s="4"/>
      <c r="C11" s="4"/>
      <c r="D11" s="46">
        <f>SUM(D9:D10)</f>
        <v>81566</v>
      </c>
      <c r="E11" s="45"/>
      <c r="F11" s="4"/>
      <c r="G11" s="46">
        <v>65305</v>
      </c>
      <c r="H11" s="4"/>
      <c r="I11" s="4"/>
      <c r="J11" s="46">
        <f>SUM(J9:J10)</f>
        <v>260611</v>
      </c>
      <c r="K11" s="45"/>
      <c r="L11" s="4"/>
      <c r="M11" s="46">
        <v>213103</v>
      </c>
    </row>
    <row r="12" spans="1:13" s="25" customFormat="1" ht="11">
      <c r="A12" s="36" t="s">
        <v>14</v>
      </c>
      <c r="B12" s="2"/>
      <c r="C12" s="2"/>
      <c r="D12" s="46">
        <v>24657</v>
      </c>
      <c r="E12" s="45"/>
      <c r="F12" s="4"/>
      <c r="G12" s="46">
        <v>19862</v>
      </c>
      <c r="H12" s="2"/>
      <c r="I12" s="2"/>
      <c r="J12" s="46">
        <v>63915</v>
      </c>
      <c r="K12" s="45"/>
      <c r="L12" s="4"/>
      <c r="M12" s="46">
        <v>53365</v>
      </c>
    </row>
    <row r="13" spans="1:13" s="25" customFormat="1" ht="11">
      <c r="A13" s="36" t="s">
        <v>138</v>
      </c>
      <c r="B13" s="2"/>
      <c r="C13" s="2"/>
      <c r="D13" s="46">
        <v>43</v>
      </c>
      <c r="E13" s="45"/>
      <c r="F13" s="4"/>
      <c r="G13" s="46">
        <v>459</v>
      </c>
      <c r="H13" s="2"/>
      <c r="I13" s="2"/>
      <c r="J13" s="46">
        <v>40</v>
      </c>
      <c r="K13" s="45"/>
      <c r="L13" s="4"/>
      <c r="M13" s="46">
        <v>5186</v>
      </c>
    </row>
    <row r="14" spans="1:13" s="27" customFormat="1" ht="11">
      <c r="A14" s="36" t="s">
        <v>160</v>
      </c>
      <c r="B14" s="2"/>
      <c r="C14" s="4" t="s">
        <v>3</v>
      </c>
      <c r="D14" s="46">
        <v>31558</v>
      </c>
      <c r="E14" s="45"/>
      <c r="F14" s="4"/>
      <c r="G14" s="46">
        <v>32956</v>
      </c>
      <c r="H14" s="2"/>
      <c r="I14" s="4" t="s">
        <v>3</v>
      </c>
      <c r="J14" s="46">
        <v>95088</v>
      </c>
      <c r="K14" s="45"/>
      <c r="L14" s="4"/>
      <c r="M14" s="46">
        <v>92799</v>
      </c>
    </row>
    <row r="15" spans="1:13" s="27" customFormat="1" ht="11">
      <c r="A15" s="36" t="s">
        <v>139</v>
      </c>
      <c r="B15" s="2"/>
      <c r="C15" s="4" t="s">
        <v>3</v>
      </c>
      <c r="D15" s="46">
        <v>2675</v>
      </c>
      <c r="E15" s="45"/>
      <c r="F15" s="4"/>
      <c r="G15" s="46">
        <v>1995</v>
      </c>
      <c r="H15" s="2"/>
      <c r="I15" s="4" t="s">
        <v>3</v>
      </c>
      <c r="J15" s="46">
        <v>13839</v>
      </c>
      <c r="K15" s="45"/>
      <c r="L15" s="4"/>
      <c r="M15" s="46">
        <v>11181</v>
      </c>
    </row>
    <row r="16" spans="1:13" s="27" customFormat="1" ht="11">
      <c r="A16" s="36" t="s">
        <v>140</v>
      </c>
      <c r="B16" s="2"/>
      <c r="C16" s="4"/>
      <c r="D16" s="46">
        <v>-3972</v>
      </c>
      <c r="E16" s="45"/>
      <c r="F16" s="4"/>
      <c r="G16" s="46">
        <v>141</v>
      </c>
      <c r="H16" s="2"/>
      <c r="I16" s="4"/>
      <c r="J16" s="46">
        <v>-6306</v>
      </c>
      <c r="K16" s="45"/>
      <c r="L16" s="4"/>
      <c r="M16" s="46">
        <v>-4742</v>
      </c>
    </row>
    <row r="17" spans="1:13" s="27" customFormat="1" ht="11">
      <c r="A17" s="36" t="s">
        <v>132</v>
      </c>
      <c r="B17" s="2"/>
      <c r="C17" s="4"/>
      <c r="D17" s="46">
        <v>0</v>
      </c>
      <c r="E17" s="45"/>
      <c r="F17" s="4"/>
      <c r="G17" s="46">
        <v>0</v>
      </c>
      <c r="H17" s="2"/>
      <c r="I17" s="4"/>
      <c r="J17" s="46">
        <v>0</v>
      </c>
      <c r="K17" s="45"/>
      <c r="L17" s="4"/>
      <c r="M17" s="46">
        <v>0</v>
      </c>
    </row>
    <row r="18" spans="1:13" s="25" customFormat="1" ht="11">
      <c r="A18" s="36" t="s">
        <v>37</v>
      </c>
      <c r="B18" s="2"/>
      <c r="C18" s="4"/>
      <c r="D18" s="48">
        <f>SUM(D11:D17)</f>
        <v>136527</v>
      </c>
      <c r="E18" s="45"/>
      <c r="F18" s="4"/>
      <c r="G18" s="48">
        <f>SUM(G11:G17)</f>
        <v>120718</v>
      </c>
      <c r="H18" s="2"/>
      <c r="I18" s="4"/>
      <c r="J18" s="48">
        <f>SUM(J11:J17)</f>
        <v>427187</v>
      </c>
      <c r="K18" s="45"/>
      <c r="L18" s="4"/>
      <c r="M18" s="48">
        <f>SUM(M11:M17)</f>
        <v>370892</v>
      </c>
    </row>
    <row r="19" spans="1:13" s="25" customFormat="1" ht="11">
      <c r="A19" s="36" t="s">
        <v>143</v>
      </c>
      <c r="B19" s="2"/>
      <c r="C19" s="4"/>
      <c r="D19" s="46">
        <v>-30036</v>
      </c>
      <c r="E19" s="45"/>
      <c r="F19" s="4"/>
      <c r="G19" s="46">
        <v>-26558</v>
      </c>
      <c r="H19" s="2"/>
      <c r="I19" s="4"/>
      <c r="J19" s="46">
        <v>-93982</v>
      </c>
      <c r="K19" s="45"/>
      <c r="L19" s="4"/>
      <c r="M19" s="46">
        <v>-81596</v>
      </c>
    </row>
    <row r="20" spans="1:13" s="25" customFormat="1" ht="11.5" thickBot="1">
      <c r="A20" s="36" t="s">
        <v>38</v>
      </c>
      <c r="B20" s="4"/>
      <c r="C20" s="30" t="s">
        <v>2</v>
      </c>
      <c r="D20" s="49">
        <f>D18+D19</f>
        <v>106491</v>
      </c>
      <c r="E20" s="45" t="s">
        <v>3</v>
      </c>
      <c r="F20" s="30" t="s">
        <v>2</v>
      </c>
      <c r="G20" s="49">
        <f>G18+G19</f>
        <v>94160</v>
      </c>
      <c r="H20" s="4"/>
      <c r="I20" s="30" t="s">
        <v>2</v>
      </c>
      <c r="J20" s="49">
        <f>J18+J19</f>
        <v>333205</v>
      </c>
      <c r="K20" s="45" t="s">
        <v>3</v>
      </c>
      <c r="L20" s="30" t="s">
        <v>2</v>
      </c>
      <c r="M20" s="49">
        <f>M18+M19</f>
        <v>289296</v>
      </c>
    </row>
    <row r="21" spans="1:13" s="25" customFormat="1" ht="12" thickTop="1" thickBot="1">
      <c r="A21" s="35" t="s">
        <v>39</v>
      </c>
      <c r="B21" s="4"/>
      <c r="C21" s="37" t="s">
        <v>2</v>
      </c>
      <c r="D21" s="248">
        <v>0.45</v>
      </c>
      <c r="E21" s="45"/>
      <c r="F21" s="37" t="s">
        <v>2</v>
      </c>
      <c r="G21" s="248">
        <v>0.39</v>
      </c>
      <c r="H21" s="4"/>
      <c r="I21" s="37" t="s">
        <v>2</v>
      </c>
      <c r="J21" s="248">
        <v>1.4</v>
      </c>
      <c r="K21" s="45"/>
      <c r="L21" s="37" t="s">
        <v>2</v>
      </c>
      <c r="M21" s="248">
        <v>1.22</v>
      </c>
    </row>
    <row r="22" spans="1:13" ht="9.5" thickTop="1">
      <c r="A22" s="123"/>
      <c r="B22" s="70"/>
      <c r="C22" s="121"/>
      <c r="D22" s="72"/>
      <c r="E22" s="4"/>
      <c r="F22" s="4"/>
      <c r="G22" s="72"/>
      <c r="H22" s="70"/>
      <c r="I22" s="121"/>
      <c r="J22" s="72"/>
      <c r="K22" s="4"/>
      <c r="L22" s="4"/>
      <c r="M22" s="72"/>
    </row>
    <row r="23" spans="1:13">
      <c r="A23" s="69"/>
      <c r="B23" s="70"/>
      <c r="C23" s="70"/>
      <c r="D23" s="72"/>
      <c r="E23" s="4"/>
      <c r="F23" s="4"/>
      <c r="G23" s="72"/>
      <c r="H23" s="70"/>
      <c r="I23" s="70"/>
      <c r="J23" s="72"/>
      <c r="K23" s="4"/>
      <c r="L23" s="4"/>
      <c r="M23" s="72"/>
    </row>
  </sheetData>
  <mergeCells count="6">
    <mergeCell ref="F7:G7"/>
    <mergeCell ref="C7:D7"/>
    <mergeCell ref="C6:G6"/>
    <mergeCell ref="I6:M6"/>
    <mergeCell ref="I7:J7"/>
    <mergeCell ref="L7:M7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  <ignoredErrors>
    <ignoredError sqref="G18 J11 D11 M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zoomScale="120" zoomScaleNormal="120" workbookViewId="0"/>
  </sheetViews>
  <sheetFormatPr defaultColWidth="9.1796875" defaultRowHeight="9"/>
  <cols>
    <col min="1" max="1" width="56.7265625" style="6" customWidth="1"/>
    <col min="2" max="3" width="1.7265625" style="3" customWidth="1"/>
    <col min="4" max="4" width="11.7265625" style="6" customWidth="1"/>
    <col min="5" max="5" width="1.453125" style="3" customWidth="1"/>
    <col min="6" max="6" width="1.7265625" style="3" customWidth="1"/>
    <col min="7" max="7" width="11.7265625" style="6" customWidth="1"/>
    <col min="8" max="9" width="1.7265625" style="3" customWidth="1"/>
    <col min="10" max="10" width="11.7265625" style="6" customWidth="1"/>
    <col min="11" max="11" width="1.453125" style="3" customWidth="1"/>
    <col min="12" max="12" width="1.7265625" style="3" customWidth="1"/>
    <col min="13" max="13" width="11.7265625" style="6" customWidth="1"/>
    <col min="14" max="16384" width="9.1796875" style="6"/>
  </cols>
  <sheetData>
    <row r="1" spans="1:13" ht="15">
      <c r="A1" s="16" t="s">
        <v>89</v>
      </c>
      <c r="F1" s="57"/>
      <c r="L1" s="57"/>
    </row>
    <row r="2" spans="1:13" ht="39">
      <c r="A2" s="18" t="s">
        <v>176</v>
      </c>
      <c r="F2" s="57"/>
      <c r="L2" s="57"/>
    </row>
    <row r="3" spans="1:13" s="20" customFormat="1" ht="10.5" customHeight="1">
      <c r="A3" s="242" t="str">
        <f>'Select Financial Results QTD'!A3</f>
        <v>September 30, 2022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>
      <c r="C4" s="184"/>
      <c r="D4" s="184"/>
      <c r="F4" s="184"/>
      <c r="G4" s="184"/>
      <c r="I4" s="184"/>
      <c r="J4" s="184"/>
      <c r="L4" s="184"/>
      <c r="M4" s="184"/>
    </row>
    <row r="5" spans="1:13">
      <c r="A5" s="8"/>
      <c r="B5" s="2"/>
      <c r="C5" s="185"/>
      <c r="D5" s="185"/>
      <c r="E5" s="185"/>
      <c r="F5" s="185"/>
      <c r="G5" s="185"/>
      <c r="H5" s="2"/>
      <c r="I5" s="185"/>
      <c r="J5" s="185"/>
      <c r="K5" s="185"/>
      <c r="L5" s="185"/>
      <c r="M5" s="185"/>
    </row>
    <row r="6" spans="1:13" s="38" customFormat="1">
      <c r="A6" s="6"/>
      <c r="B6" s="3"/>
      <c r="C6" s="275"/>
      <c r="D6" s="275"/>
      <c r="E6" s="3"/>
      <c r="F6" s="275"/>
      <c r="G6" s="275"/>
      <c r="H6" s="3"/>
      <c r="I6" s="275"/>
      <c r="J6" s="275"/>
      <c r="K6" s="3"/>
      <c r="L6" s="275"/>
      <c r="M6" s="275"/>
    </row>
    <row r="7" spans="1:13" s="25" customFormat="1" ht="10.4" customHeight="1">
      <c r="A7" s="7"/>
      <c r="B7" s="2"/>
      <c r="C7" s="275"/>
      <c r="D7" s="275"/>
      <c r="E7" s="2"/>
      <c r="F7" s="275"/>
      <c r="G7" s="275"/>
      <c r="H7" s="2"/>
      <c r="I7" s="275"/>
      <c r="J7" s="275"/>
      <c r="K7" s="2"/>
      <c r="L7" s="275"/>
      <c r="M7" s="275"/>
    </row>
    <row r="8" spans="1:13" s="25" customFormat="1" ht="10.4" customHeight="1">
      <c r="A8" s="8" t="s">
        <v>161</v>
      </c>
      <c r="B8" s="2"/>
      <c r="C8" s="275" t="s">
        <v>183</v>
      </c>
      <c r="D8" s="275"/>
      <c r="E8" s="275"/>
      <c r="F8" s="275"/>
      <c r="G8" s="275"/>
      <c r="H8" s="2"/>
      <c r="I8" s="275" t="s">
        <v>180</v>
      </c>
      <c r="J8" s="275"/>
      <c r="K8" s="275"/>
      <c r="L8" s="275"/>
      <c r="M8" s="275"/>
    </row>
    <row r="9" spans="1:13" s="25" customFormat="1">
      <c r="A9" s="268" t="s">
        <v>177</v>
      </c>
      <c r="B9" s="10" t="s">
        <v>0</v>
      </c>
      <c r="C9" s="272">
        <v>2022</v>
      </c>
      <c r="D9" s="272"/>
      <c r="E9" s="10" t="s">
        <v>0</v>
      </c>
      <c r="F9" s="272">
        <v>2021</v>
      </c>
      <c r="G9" s="272"/>
      <c r="H9" s="10" t="s">
        <v>0</v>
      </c>
      <c r="I9" s="272">
        <v>2022</v>
      </c>
      <c r="J9" s="272"/>
      <c r="K9" s="10" t="s">
        <v>0</v>
      </c>
      <c r="L9" s="272">
        <v>2021</v>
      </c>
      <c r="M9" s="272"/>
    </row>
    <row r="10" spans="1:13" s="25" customFormat="1">
      <c r="A10" s="39" t="s">
        <v>61</v>
      </c>
      <c r="B10" s="4"/>
      <c r="C10" s="4"/>
      <c r="D10" s="26">
        <v>208329469</v>
      </c>
      <c r="E10" s="4"/>
      <c r="F10" s="4"/>
      <c r="G10" s="26">
        <v>208197439</v>
      </c>
      <c r="H10" s="4"/>
      <c r="I10" s="4"/>
      <c r="J10" s="26">
        <v>207748037</v>
      </c>
      <c r="K10" s="4"/>
      <c r="L10" s="4"/>
      <c r="M10" s="26">
        <v>206908330</v>
      </c>
    </row>
    <row r="11" spans="1:13" s="25" customFormat="1">
      <c r="A11" s="39" t="s">
        <v>174</v>
      </c>
      <c r="B11" s="4"/>
      <c r="C11" s="4"/>
      <c r="D11" s="26">
        <v>246238</v>
      </c>
      <c r="E11" s="4"/>
      <c r="F11" s="4"/>
      <c r="G11" s="26">
        <v>0</v>
      </c>
      <c r="H11" s="4"/>
      <c r="I11" s="4"/>
      <c r="J11" s="26">
        <v>121115</v>
      </c>
      <c r="K11" s="4"/>
      <c r="L11" s="4"/>
      <c r="M11" s="26">
        <v>0</v>
      </c>
    </row>
    <row r="12" spans="1:13" s="25" customFormat="1">
      <c r="A12" s="39" t="s">
        <v>144</v>
      </c>
      <c r="B12" s="4"/>
      <c r="C12" s="4"/>
      <c r="D12" s="26">
        <v>28750603</v>
      </c>
      <c r="E12" s="4"/>
      <c r="F12" s="4"/>
      <c r="G12" s="26">
        <v>30531933</v>
      </c>
      <c r="H12" s="4"/>
      <c r="I12" s="4"/>
      <c r="J12" s="26">
        <v>29667383</v>
      </c>
      <c r="K12" s="4"/>
      <c r="L12" s="4"/>
      <c r="M12" s="26">
        <v>30756925</v>
      </c>
    </row>
    <row r="13" spans="1:13" ht="9.5" thickBot="1">
      <c r="A13" s="39" t="s">
        <v>60</v>
      </c>
      <c r="B13" s="4"/>
      <c r="C13" s="251"/>
      <c r="D13" s="252">
        <f>SUM(D10:D12)</f>
        <v>237326310</v>
      </c>
      <c r="E13" s="4"/>
      <c r="F13" s="251"/>
      <c r="G13" s="252">
        <f>SUM(G10:G12)</f>
        <v>238729372</v>
      </c>
      <c r="H13" s="4"/>
      <c r="I13" s="251"/>
      <c r="J13" s="252">
        <f>SUM(J10:J12)</f>
        <v>237536535</v>
      </c>
      <c r="K13" s="4"/>
      <c r="L13" s="251"/>
      <c r="M13" s="252">
        <f>SUM(M10:M12)</f>
        <v>237665255</v>
      </c>
    </row>
    <row r="14" spans="1:13" ht="10" thickTop="1" thickBot="1">
      <c r="A14" s="39" t="s">
        <v>69</v>
      </c>
      <c r="B14" s="4"/>
      <c r="C14" s="251" t="s">
        <v>2</v>
      </c>
      <c r="D14" s="252">
        <v>106491</v>
      </c>
      <c r="E14" s="4"/>
      <c r="F14" s="251" t="s">
        <v>2</v>
      </c>
      <c r="G14" s="252">
        <v>94160</v>
      </c>
      <c r="H14" s="4"/>
      <c r="I14" s="251" t="s">
        <v>2</v>
      </c>
      <c r="J14" s="252">
        <v>333205</v>
      </c>
      <c r="K14" s="4"/>
      <c r="L14" s="251" t="s">
        <v>2</v>
      </c>
      <c r="M14" s="252">
        <v>289296</v>
      </c>
    </row>
    <row r="15" spans="1:13" ht="10" thickTop="1" thickBot="1">
      <c r="A15" s="39" t="s">
        <v>39</v>
      </c>
      <c r="B15" s="4"/>
      <c r="C15" s="32" t="s">
        <v>2</v>
      </c>
      <c r="D15" s="40">
        <v>0.45</v>
      </c>
      <c r="E15" s="4"/>
      <c r="F15" s="32" t="s">
        <v>2</v>
      </c>
      <c r="G15" s="40">
        <v>0.39</v>
      </c>
      <c r="H15" s="4"/>
      <c r="I15" s="32" t="s">
        <v>2</v>
      </c>
      <c r="J15" s="40">
        <v>1.4</v>
      </c>
      <c r="K15" s="4"/>
      <c r="L15" s="32" t="s">
        <v>2</v>
      </c>
      <c r="M15" s="40">
        <v>1.22</v>
      </c>
    </row>
    <row r="16" spans="1:13" ht="9.5" thickTop="1"/>
    <row r="25" spans="2:12">
      <c r="B25" s="6"/>
      <c r="C25" s="6"/>
      <c r="E25" s="6"/>
      <c r="F25" s="6"/>
      <c r="H25" s="6"/>
      <c r="I25" s="6"/>
      <c r="K25" s="6"/>
      <c r="L25" s="6"/>
    </row>
  </sheetData>
  <mergeCells count="14">
    <mergeCell ref="C9:D9"/>
    <mergeCell ref="F9:G9"/>
    <mergeCell ref="C6:D6"/>
    <mergeCell ref="F6:G6"/>
    <mergeCell ref="C7:D7"/>
    <mergeCell ref="F7:G7"/>
    <mergeCell ref="C8:G8"/>
    <mergeCell ref="I9:J9"/>
    <mergeCell ref="L9:M9"/>
    <mergeCell ref="I6:J6"/>
    <mergeCell ref="L6:M6"/>
    <mergeCell ref="I7:J7"/>
    <mergeCell ref="L7:M7"/>
    <mergeCell ref="I8:M8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M25"/>
  <sheetViews>
    <sheetView zoomScale="120" zoomScaleNormal="120" workbookViewId="0"/>
  </sheetViews>
  <sheetFormatPr defaultColWidth="9.1796875" defaultRowHeight="9"/>
  <cols>
    <col min="1" max="1" width="36.54296875" style="6" customWidth="1"/>
    <col min="2" max="2" width="1.7265625" style="3" customWidth="1"/>
    <col min="3" max="3" width="1.7265625" style="61" customWidth="1"/>
    <col min="4" max="4" width="10.26953125" style="6" customWidth="1"/>
    <col min="5" max="5" width="1.7265625" style="57" customWidth="1"/>
    <col min="6" max="6" width="1.7265625" style="61" customWidth="1"/>
    <col min="7" max="7" width="10.54296875" style="6" customWidth="1"/>
    <col min="8" max="8" width="1.7265625" style="3" customWidth="1"/>
    <col min="9" max="9" width="1.7265625" style="61" customWidth="1"/>
    <col min="10" max="10" width="10.26953125" style="6" customWidth="1"/>
    <col min="11" max="11" width="1.7265625" style="57" customWidth="1"/>
    <col min="12" max="12" width="1.7265625" style="61" customWidth="1"/>
    <col min="13" max="13" width="10.54296875" style="6" customWidth="1"/>
    <col min="14" max="16384" width="9.1796875" style="6"/>
  </cols>
  <sheetData>
    <row r="1" spans="1:13" ht="15">
      <c r="A1" s="16" t="s">
        <v>89</v>
      </c>
      <c r="C1" s="3"/>
      <c r="E1" s="3"/>
      <c r="F1" s="57"/>
      <c r="I1" s="3"/>
      <c r="K1" s="3"/>
      <c r="L1" s="57"/>
    </row>
    <row r="2" spans="1:13" ht="26">
      <c r="A2" s="18" t="s">
        <v>59</v>
      </c>
      <c r="C2" s="3"/>
      <c r="E2" s="3"/>
      <c r="F2" s="57"/>
      <c r="I2" s="3"/>
      <c r="K2" s="3"/>
      <c r="L2" s="57"/>
    </row>
    <row r="3" spans="1:13" s="20" customFormat="1" ht="11.5">
      <c r="A3" s="241" t="str">
        <f>'Select Financial Results QTD'!A3</f>
        <v>September 30, 2022</v>
      </c>
      <c r="B3" s="21" t="s">
        <v>0</v>
      </c>
      <c r="C3" s="3"/>
      <c r="D3" s="59"/>
      <c r="E3" s="10" t="s">
        <v>1</v>
      </c>
      <c r="F3" s="57"/>
      <c r="G3" s="59"/>
      <c r="H3" s="21" t="s">
        <v>0</v>
      </c>
      <c r="I3" s="3"/>
      <c r="J3" s="59"/>
      <c r="K3" s="10" t="s">
        <v>1</v>
      </c>
      <c r="L3" s="57"/>
      <c r="M3" s="59"/>
    </row>
    <row r="4" spans="1:13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s="20" customFormat="1">
      <c r="A5" s="244" t="s">
        <v>155</v>
      </c>
      <c r="B5" s="21"/>
      <c r="C5" s="184"/>
      <c r="D5" s="184"/>
      <c r="E5" s="10"/>
      <c r="F5" s="184"/>
      <c r="G5" s="184"/>
      <c r="H5" s="21"/>
      <c r="I5" s="184"/>
      <c r="J5" s="184"/>
      <c r="K5" s="10"/>
      <c r="L5" s="184"/>
      <c r="M5" s="184"/>
    </row>
    <row r="6" spans="1:13" s="20" customFormat="1">
      <c r="A6" s="22"/>
      <c r="B6" s="21"/>
      <c r="C6" s="273" t="s">
        <v>179</v>
      </c>
      <c r="D6" s="273"/>
      <c r="E6" s="273"/>
      <c r="F6" s="273"/>
      <c r="G6" s="273"/>
      <c r="H6" s="21"/>
      <c r="I6" s="273" t="s">
        <v>180</v>
      </c>
      <c r="J6" s="273"/>
      <c r="K6" s="273"/>
      <c r="L6" s="273"/>
      <c r="M6" s="273"/>
    </row>
    <row r="7" spans="1:13" s="20" customFormat="1">
      <c r="A7" s="9" t="s">
        <v>59</v>
      </c>
      <c r="B7" s="21" t="s">
        <v>0</v>
      </c>
      <c r="C7" s="271">
        <v>2022</v>
      </c>
      <c r="D7" s="271"/>
      <c r="E7" s="21" t="s">
        <v>0</v>
      </c>
      <c r="F7" s="271">
        <v>2021</v>
      </c>
      <c r="G7" s="271"/>
      <c r="H7" s="21" t="s">
        <v>0</v>
      </c>
      <c r="I7" s="271">
        <v>2022</v>
      </c>
      <c r="J7" s="271"/>
      <c r="K7" s="21" t="s">
        <v>0</v>
      </c>
      <c r="L7" s="271">
        <v>2021</v>
      </c>
      <c r="M7" s="271"/>
    </row>
    <row r="8" spans="1:13" s="25" customFormat="1">
      <c r="A8" s="62" t="s">
        <v>46</v>
      </c>
      <c r="B8" s="2"/>
      <c r="C8" s="63" t="s">
        <v>2</v>
      </c>
      <c r="D8" s="64">
        <v>184305</v>
      </c>
      <c r="E8" s="4"/>
      <c r="F8" s="63" t="s">
        <v>2</v>
      </c>
      <c r="G8" s="64">
        <v>179797</v>
      </c>
      <c r="H8" s="2"/>
      <c r="I8" s="63" t="s">
        <v>2</v>
      </c>
      <c r="J8" s="64">
        <v>574720</v>
      </c>
      <c r="K8" s="4"/>
      <c r="L8" s="63" t="s">
        <v>2</v>
      </c>
      <c r="M8" s="64">
        <v>531917</v>
      </c>
    </row>
    <row r="9" spans="1:13" s="25" customFormat="1">
      <c r="A9" s="39" t="s">
        <v>138</v>
      </c>
      <c r="B9" s="2"/>
      <c r="C9" s="65"/>
      <c r="D9" s="24">
        <v>-43</v>
      </c>
      <c r="E9" s="4"/>
      <c r="F9" s="65"/>
      <c r="G9" s="24">
        <v>-459</v>
      </c>
      <c r="H9" s="2"/>
      <c r="I9" s="65"/>
      <c r="J9" s="24">
        <v>-40</v>
      </c>
      <c r="K9" s="4"/>
      <c r="L9" s="65"/>
      <c r="M9" s="24">
        <v>-5186</v>
      </c>
    </row>
    <row r="10" spans="1:13" s="25" customFormat="1">
      <c r="A10" s="39" t="s">
        <v>160</v>
      </c>
      <c r="B10" s="2"/>
      <c r="C10" s="65" t="s">
        <v>3</v>
      </c>
      <c r="D10" s="24">
        <v>-31558</v>
      </c>
      <c r="E10" s="4"/>
      <c r="F10" s="65" t="s">
        <v>3</v>
      </c>
      <c r="G10" s="24">
        <v>-32956</v>
      </c>
      <c r="H10" s="2"/>
      <c r="I10" s="65" t="s">
        <v>3</v>
      </c>
      <c r="J10" s="24">
        <v>-95088</v>
      </c>
      <c r="K10" s="4"/>
      <c r="L10" s="65" t="s">
        <v>3</v>
      </c>
      <c r="M10" s="24">
        <v>-92799</v>
      </c>
    </row>
    <row r="11" spans="1:13" s="25" customFormat="1">
      <c r="A11" s="66" t="s">
        <v>139</v>
      </c>
      <c r="B11" s="2"/>
      <c r="C11" s="67" t="s">
        <v>3</v>
      </c>
      <c r="D11" s="26">
        <v>-2675</v>
      </c>
      <c r="E11" s="4"/>
      <c r="F11" s="67" t="s">
        <v>3</v>
      </c>
      <c r="G11" s="26">
        <v>-1995</v>
      </c>
      <c r="H11" s="2"/>
      <c r="I11" s="67" t="s">
        <v>3</v>
      </c>
      <c r="J11" s="26">
        <v>-13839</v>
      </c>
      <c r="K11" s="4"/>
      <c r="L11" s="67" t="s">
        <v>3</v>
      </c>
      <c r="M11" s="26">
        <v>-11181</v>
      </c>
    </row>
    <row r="12" spans="1:13" s="25" customFormat="1">
      <c r="A12" s="66" t="s">
        <v>140</v>
      </c>
      <c r="B12" s="2"/>
      <c r="C12" s="67" t="s">
        <v>3</v>
      </c>
      <c r="D12" s="26">
        <v>3972</v>
      </c>
      <c r="E12" s="4"/>
      <c r="F12" s="67" t="s">
        <v>3</v>
      </c>
      <c r="G12" s="26">
        <v>-141</v>
      </c>
      <c r="H12" s="2"/>
      <c r="I12" s="67" t="s">
        <v>3</v>
      </c>
      <c r="J12" s="26">
        <v>6306</v>
      </c>
      <c r="K12" s="4"/>
      <c r="L12" s="67" t="s">
        <v>3</v>
      </c>
      <c r="M12" s="26">
        <v>4742</v>
      </c>
    </row>
    <row r="13" spans="1:13" s="25" customFormat="1" ht="9.5" thickBot="1">
      <c r="A13" s="8" t="s">
        <v>47</v>
      </c>
      <c r="B13" s="2"/>
      <c r="C13" s="68" t="s">
        <v>2</v>
      </c>
      <c r="D13" s="31">
        <f>SUM(D8:D12)</f>
        <v>154001</v>
      </c>
      <c r="E13" s="4"/>
      <c r="F13" s="68" t="s">
        <v>2</v>
      </c>
      <c r="G13" s="31">
        <f>SUM(G8:G12)</f>
        <v>144246</v>
      </c>
      <c r="H13" s="2"/>
      <c r="I13" s="68" t="s">
        <v>2</v>
      </c>
      <c r="J13" s="31">
        <f>SUM(J8:J12)</f>
        <v>472059</v>
      </c>
      <c r="K13" s="4"/>
      <c r="L13" s="68" t="s">
        <v>2</v>
      </c>
      <c r="M13" s="31">
        <f>SUM(M8:M12)</f>
        <v>427493</v>
      </c>
    </row>
    <row r="14" spans="1:13" ht="9.5" thickTop="1">
      <c r="A14" s="69"/>
      <c r="B14" s="70"/>
      <c r="C14" s="71"/>
      <c r="D14" s="72"/>
      <c r="E14" s="4"/>
      <c r="F14" s="65"/>
      <c r="G14" s="72"/>
      <c r="H14" s="70"/>
      <c r="I14" s="71"/>
      <c r="J14" s="72"/>
      <c r="K14" s="4"/>
      <c r="L14" s="65"/>
      <c r="M14" s="72"/>
    </row>
    <row r="15" spans="1:13">
      <c r="A15" s="69"/>
      <c r="B15" s="70"/>
      <c r="C15" s="73"/>
      <c r="D15" s="74"/>
      <c r="E15" s="4"/>
      <c r="F15" s="67"/>
      <c r="G15" s="74"/>
      <c r="H15" s="70"/>
      <c r="I15" s="73"/>
      <c r="J15" s="74"/>
      <c r="K15" s="4"/>
      <c r="L15" s="67"/>
      <c r="M15" s="74"/>
    </row>
    <row r="22" spans="2:12">
      <c r="B22" s="6"/>
      <c r="C22" s="20"/>
      <c r="E22" s="6"/>
      <c r="F22" s="20"/>
      <c r="H22" s="6"/>
      <c r="I22" s="20"/>
      <c r="K22" s="6"/>
      <c r="L22" s="20"/>
    </row>
    <row r="23" spans="2:12">
      <c r="B23" s="6"/>
      <c r="C23" s="20"/>
      <c r="E23" s="6"/>
      <c r="F23" s="20"/>
      <c r="H23" s="6"/>
      <c r="I23" s="20"/>
      <c r="K23" s="6"/>
      <c r="L23" s="20"/>
    </row>
    <row r="24" spans="2:12">
      <c r="B24" s="6"/>
      <c r="C24" s="20"/>
      <c r="E24" s="6"/>
      <c r="F24" s="20"/>
      <c r="H24" s="6"/>
      <c r="I24" s="20"/>
      <c r="K24" s="6"/>
      <c r="L24" s="20"/>
    </row>
    <row r="25" spans="2:12">
      <c r="B25" s="6"/>
      <c r="C25" s="20"/>
      <c r="E25" s="6"/>
      <c r="F25" s="20"/>
      <c r="H25" s="6"/>
      <c r="I25" s="20"/>
      <c r="K25" s="6"/>
      <c r="L25" s="20"/>
    </row>
  </sheetData>
  <mergeCells count="6">
    <mergeCell ref="C7:D7"/>
    <mergeCell ref="F7:G7"/>
    <mergeCell ref="C6:G6"/>
    <mergeCell ref="I6:M6"/>
    <mergeCell ref="I7:J7"/>
    <mergeCell ref="L7:M7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zoomScale="120" zoomScaleNormal="120" zoomScaleSheetLayoutView="100" workbookViewId="0"/>
  </sheetViews>
  <sheetFormatPr defaultColWidth="9.1796875" defaultRowHeight="9"/>
  <cols>
    <col min="1" max="1" width="59.1796875" style="6" customWidth="1"/>
    <col min="2" max="2" width="1.7265625" style="3" customWidth="1"/>
    <col min="3" max="3" width="1.7265625" style="61" customWidth="1"/>
    <col min="4" max="4" width="11.26953125" style="6" customWidth="1"/>
    <col min="5" max="5" width="1.7265625" style="3" customWidth="1"/>
    <col min="6" max="6" width="1.7265625" style="61" customWidth="1"/>
    <col min="7" max="7" width="11.26953125" style="6" customWidth="1"/>
    <col min="8" max="16384" width="9.1796875" style="6"/>
  </cols>
  <sheetData>
    <row r="1" spans="1:7" ht="15">
      <c r="A1" s="16" t="s">
        <v>89</v>
      </c>
      <c r="B1" s="185"/>
      <c r="C1" s="185"/>
      <c r="D1" s="185"/>
      <c r="E1" s="185"/>
      <c r="F1" s="185"/>
    </row>
    <row r="2" spans="1:7" s="25" customFormat="1" ht="13.5" customHeight="1">
      <c r="A2" s="19" t="s">
        <v>94</v>
      </c>
      <c r="B2" s="185"/>
      <c r="C2" s="185"/>
      <c r="D2" s="185"/>
      <c r="E2" s="185"/>
      <c r="F2" s="185"/>
    </row>
    <row r="3" spans="1:7" s="20" customFormat="1" ht="13">
      <c r="A3" s="17" t="str">
        <f>'Select Financial Results QTD'!A3</f>
        <v>September 30, 2022</v>
      </c>
      <c r="B3" s="185"/>
      <c r="C3" s="185"/>
      <c r="D3" s="185"/>
      <c r="E3" s="185"/>
      <c r="F3" s="185"/>
    </row>
    <row r="4" spans="1:7" s="20" customFormat="1">
      <c r="B4" s="185"/>
      <c r="C4" s="185"/>
      <c r="D4" s="185"/>
      <c r="E4" s="185"/>
      <c r="F4" s="185"/>
    </row>
    <row r="5" spans="1:7">
      <c r="A5" s="39" t="s">
        <v>155</v>
      </c>
      <c r="B5" s="185"/>
      <c r="C5" s="185"/>
      <c r="D5" s="185"/>
      <c r="E5" s="185"/>
      <c r="F5" s="185"/>
    </row>
    <row r="6" spans="1:7" s="20" customFormat="1" ht="9" customHeight="1">
      <c r="A6" s="22"/>
      <c r="B6" s="21"/>
      <c r="E6" s="21"/>
    </row>
    <row r="7" spans="1:7" s="20" customFormat="1" ht="9" customHeight="1">
      <c r="B7" s="21"/>
      <c r="C7" s="276" t="s">
        <v>188</v>
      </c>
      <c r="D7" s="276"/>
      <c r="E7" s="276"/>
      <c r="F7" s="276"/>
      <c r="G7" s="276"/>
    </row>
    <row r="8" spans="1:7" s="20" customFormat="1" ht="9" customHeight="1">
      <c r="A8" s="22" t="s">
        <v>162</v>
      </c>
      <c r="B8" s="21" t="s">
        <v>0</v>
      </c>
      <c r="C8" s="276" t="s">
        <v>189</v>
      </c>
      <c r="D8" s="276"/>
      <c r="E8" s="276"/>
      <c r="F8" s="276"/>
      <c r="G8" s="276"/>
    </row>
    <row r="9" spans="1:7" s="25" customFormat="1">
      <c r="A9" s="22" t="s">
        <v>35</v>
      </c>
      <c r="B9" s="2"/>
      <c r="C9" s="270"/>
      <c r="D9" s="269">
        <v>2022</v>
      </c>
      <c r="E9" s="2"/>
      <c r="F9" s="270"/>
      <c r="G9" s="269">
        <v>2021</v>
      </c>
    </row>
    <row r="10" spans="1:7" s="25" customFormat="1">
      <c r="A10" s="253" t="s">
        <v>32</v>
      </c>
      <c r="B10" s="4"/>
      <c r="C10" s="254" t="s">
        <v>2</v>
      </c>
      <c r="D10" s="255">
        <v>616473</v>
      </c>
      <c r="E10" s="4"/>
      <c r="F10" s="254" t="s">
        <v>2</v>
      </c>
      <c r="G10" s="245">
        <v>526072</v>
      </c>
    </row>
    <row r="11" spans="1:7" s="25" customFormat="1">
      <c r="A11" s="39" t="s">
        <v>33</v>
      </c>
      <c r="B11" s="2"/>
      <c r="C11" s="65"/>
      <c r="D11" s="24">
        <v>-36127</v>
      </c>
      <c r="E11" s="2"/>
      <c r="F11" s="65"/>
      <c r="G11" s="245">
        <v>-33995</v>
      </c>
    </row>
    <row r="12" spans="1:7" s="25" customFormat="1">
      <c r="A12" s="39" t="s">
        <v>34</v>
      </c>
      <c r="B12" s="2"/>
      <c r="C12" s="65"/>
      <c r="D12" s="24">
        <v>-25123</v>
      </c>
      <c r="E12" s="2"/>
      <c r="F12" s="65"/>
      <c r="G12" s="245">
        <v>-14720</v>
      </c>
    </row>
    <row r="13" spans="1:7" s="25" customFormat="1" ht="9.5" thickBot="1">
      <c r="A13" s="8" t="s">
        <v>35</v>
      </c>
      <c r="B13" s="2"/>
      <c r="C13" s="256" t="s">
        <v>2</v>
      </c>
      <c r="D13" s="257">
        <f>SUM(D10:D12)</f>
        <v>555223</v>
      </c>
      <c r="E13" s="2"/>
      <c r="F13" s="256" t="s">
        <v>2</v>
      </c>
      <c r="G13" s="257">
        <f>SUM(G10:G12)</f>
        <v>477357</v>
      </c>
    </row>
    <row r="14" spans="1:7" s="25" customFormat="1" ht="9.5" thickTop="1">
      <c r="A14" s="8"/>
      <c r="B14" s="2"/>
      <c r="C14" s="65"/>
      <c r="D14" s="24"/>
      <c r="E14" s="2"/>
      <c r="F14" s="65"/>
      <c r="G14" s="124"/>
    </row>
    <row r="15" spans="1:7">
      <c r="A15" s="123"/>
      <c r="B15" s="70"/>
      <c r="C15" s="65"/>
      <c r="D15" s="72"/>
      <c r="E15" s="70"/>
      <c r="F15" s="65"/>
    </row>
    <row r="16" spans="1:7">
      <c r="A16" s="123"/>
      <c r="B16" s="70"/>
      <c r="C16" s="65"/>
      <c r="D16" s="72"/>
      <c r="E16" s="70"/>
      <c r="F16" s="65"/>
    </row>
    <row r="17" spans="1:6">
      <c r="A17" s="125"/>
      <c r="C17" s="126"/>
      <c r="D17" s="125"/>
      <c r="F17" s="126"/>
    </row>
    <row r="18" spans="1:6">
      <c r="A18" s="125"/>
      <c r="C18" s="126"/>
      <c r="D18" s="125"/>
      <c r="F18" s="126"/>
    </row>
    <row r="19" spans="1:6">
      <c r="A19" s="125"/>
      <c r="C19" s="126"/>
      <c r="D19" s="125"/>
      <c r="F19" s="126"/>
    </row>
    <row r="20" spans="1:6">
      <c r="A20" s="125"/>
      <c r="C20" s="126"/>
      <c r="D20" s="125"/>
      <c r="F20" s="126"/>
    </row>
    <row r="21" spans="1:6">
      <c r="A21" s="125"/>
    </row>
    <row r="23" spans="1:6">
      <c r="B23" s="6"/>
      <c r="C23" s="20"/>
      <c r="E23" s="6"/>
      <c r="F23" s="20"/>
    </row>
    <row r="24" spans="1:6">
      <c r="B24" s="6"/>
      <c r="C24" s="20"/>
      <c r="E24" s="6"/>
      <c r="F24" s="20"/>
    </row>
    <row r="25" spans="1:6">
      <c r="B25" s="6"/>
      <c r="C25" s="20"/>
      <c r="E25" s="6"/>
      <c r="F25" s="20"/>
    </row>
    <row r="26" spans="1:6">
      <c r="B26" s="6"/>
      <c r="C26" s="20"/>
      <c r="E26" s="6"/>
      <c r="F26" s="20"/>
    </row>
  </sheetData>
  <mergeCells count="2">
    <mergeCell ref="C7:G7"/>
    <mergeCell ref="C8:G8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  <ignoredErrors>
    <ignoredError sqref="G13 D1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3"/>
  <sheetViews>
    <sheetView zoomScale="120" zoomScaleNormal="120" workbookViewId="0">
      <selection activeCell="J12" sqref="J12"/>
    </sheetView>
  </sheetViews>
  <sheetFormatPr defaultColWidth="9.1796875" defaultRowHeight="14"/>
  <cols>
    <col min="1" max="1" width="54.54296875" style="1" customWidth="1"/>
    <col min="2" max="3" width="1.7265625" style="12" customWidth="1"/>
    <col min="4" max="4" width="13.7265625" style="5" customWidth="1"/>
    <col min="5" max="6" width="1.7265625" style="1" customWidth="1"/>
    <col min="7" max="7" width="13.7265625" style="1" customWidth="1"/>
    <col min="8" max="9" width="1.7265625" style="12" customWidth="1"/>
    <col min="10" max="10" width="13.7265625" style="5" customWidth="1"/>
    <col min="11" max="12" width="1.7265625" style="1" customWidth="1"/>
    <col min="13" max="13" width="13.7265625" style="1" customWidth="1"/>
    <col min="14" max="16384" width="9.1796875" style="1"/>
  </cols>
  <sheetData>
    <row r="1" spans="1:13" s="6" customFormat="1" ht="15">
      <c r="A1" s="16" t="s">
        <v>89</v>
      </c>
      <c r="B1" s="3"/>
      <c r="C1" s="3"/>
      <c r="H1" s="3"/>
      <c r="I1" s="3"/>
    </row>
    <row r="2" spans="1:13" s="6" customFormat="1" ht="13">
      <c r="A2" s="18" t="s">
        <v>95</v>
      </c>
      <c r="B2" s="3"/>
      <c r="C2" s="3"/>
      <c r="H2" s="3"/>
      <c r="I2" s="3"/>
    </row>
    <row r="3" spans="1:13" s="20" customFormat="1" ht="11.5">
      <c r="A3" s="241" t="str">
        <f>'Select Financial Results QTD'!A3</f>
        <v>September 30, 2022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s="56" customFormat="1" ht="12.75" customHeight="1">
      <c r="C4" s="186"/>
      <c r="D4" s="186"/>
      <c r="F4" s="186"/>
      <c r="G4" s="186"/>
      <c r="I4" s="186"/>
      <c r="J4" s="186"/>
      <c r="L4" s="186"/>
      <c r="M4" s="186"/>
    </row>
    <row r="5" spans="1:13" s="56" customFormat="1" ht="12.75" customHeight="1">
      <c r="A5" s="243" t="s">
        <v>56</v>
      </c>
      <c r="C5" s="186"/>
      <c r="D5" s="186"/>
      <c r="F5" s="186"/>
      <c r="G5" s="186"/>
      <c r="I5" s="186"/>
      <c r="J5" s="186"/>
      <c r="L5" s="186"/>
      <c r="M5" s="186"/>
    </row>
    <row r="6" spans="1:13" s="56" customFormat="1" ht="11.25" customHeight="1">
      <c r="A6" s="41"/>
      <c r="B6" s="13"/>
      <c r="C6" s="273" t="s">
        <v>179</v>
      </c>
      <c r="D6" s="273"/>
      <c r="E6" s="273"/>
      <c r="F6" s="273"/>
      <c r="G6" s="273"/>
      <c r="H6" s="13"/>
      <c r="I6" s="273" t="s">
        <v>180</v>
      </c>
      <c r="J6" s="273"/>
      <c r="K6" s="273"/>
      <c r="L6" s="273"/>
      <c r="M6" s="273"/>
    </row>
    <row r="7" spans="1:13" s="56" customFormat="1" ht="11.25" customHeight="1">
      <c r="A7" s="50" t="s">
        <v>145</v>
      </c>
      <c r="B7" s="13"/>
      <c r="C7" s="271">
        <v>2022</v>
      </c>
      <c r="D7" s="271"/>
      <c r="E7" s="21" t="s">
        <v>0</v>
      </c>
      <c r="F7" s="271">
        <v>2021</v>
      </c>
      <c r="G7" s="271"/>
      <c r="H7" s="13"/>
      <c r="I7" s="271">
        <v>2022</v>
      </c>
      <c r="J7" s="271"/>
      <c r="K7" s="21" t="s">
        <v>0</v>
      </c>
      <c r="L7" s="271">
        <v>2021</v>
      </c>
      <c r="M7" s="271"/>
    </row>
    <row r="8" spans="1:13" s="56" customFormat="1" ht="11.25" customHeight="1">
      <c r="A8" s="51"/>
      <c r="C8" s="52"/>
      <c r="D8" s="52"/>
      <c r="F8" s="52"/>
      <c r="G8" s="52"/>
      <c r="I8" s="52"/>
      <c r="J8" s="52"/>
      <c r="L8" s="52"/>
      <c r="M8" s="52"/>
    </row>
    <row r="9" spans="1:13" s="20" customFormat="1" ht="11.25" customHeight="1">
      <c r="A9" s="228" t="s">
        <v>49</v>
      </c>
      <c r="B9" s="229"/>
      <c r="C9" s="230"/>
      <c r="D9" s="231"/>
      <c r="E9" s="229"/>
      <c r="F9" s="230"/>
      <c r="G9" s="231"/>
      <c r="H9" s="229"/>
      <c r="I9" s="230"/>
      <c r="J9" s="231"/>
      <c r="K9" s="229"/>
      <c r="L9" s="230"/>
      <c r="M9" s="231"/>
    </row>
    <row r="10" spans="1:13" s="25" customFormat="1" ht="9">
      <c r="A10" s="43" t="s">
        <v>45</v>
      </c>
      <c r="B10" s="229"/>
      <c r="C10" s="229" t="s">
        <v>2</v>
      </c>
      <c r="D10" s="24">
        <v>69083</v>
      </c>
      <c r="E10" s="229"/>
      <c r="F10" s="229" t="s">
        <v>2</v>
      </c>
      <c r="G10" s="24">
        <v>54763</v>
      </c>
      <c r="H10" s="229"/>
      <c r="I10" s="229" t="s">
        <v>2</v>
      </c>
      <c r="J10" s="24">
        <v>220392</v>
      </c>
      <c r="K10" s="229"/>
      <c r="L10" s="229" t="s">
        <v>2</v>
      </c>
      <c r="M10" s="24">
        <v>177938</v>
      </c>
    </row>
    <row r="11" spans="1:13" s="25" customFormat="1" ht="9.75" customHeight="1">
      <c r="A11" s="43" t="s">
        <v>163</v>
      </c>
      <c r="B11" s="229"/>
      <c r="C11" s="229"/>
      <c r="D11" s="24">
        <v>-82</v>
      </c>
      <c r="E11" s="229"/>
      <c r="F11" s="229"/>
      <c r="G11" s="24">
        <v>0</v>
      </c>
      <c r="H11" s="229"/>
      <c r="I11" s="229"/>
      <c r="J11" s="24">
        <v>-111</v>
      </c>
      <c r="K11" s="229"/>
      <c r="L11" s="229"/>
      <c r="M11" s="24">
        <v>0</v>
      </c>
    </row>
    <row r="12" spans="1:13" s="25" customFormat="1" ht="18.5" thickBot="1">
      <c r="A12" s="43" t="s">
        <v>164</v>
      </c>
      <c r="B12" s="229"/>
      <c r="C12" s="235" t="s">
        <v>2</v>
      </c>
      <c r="D12" s="31">
        <f>SUM(D10:D11)</f>
        <v>69001</v>
      </c>
      <c r="E12" s="229"/>
      <c r="F12" s="235" t="s">
        <v>2</v>
      </c>
      <c r="G12" s="31">
        <f>SUM(G10:G11)</f>
        <v>54763</v>
      </c>
      <c r="H12" s="229"/>
      <c r="I12" s="235" t="s">
        <v>2</v>
      </c>
      <c r="J12" s="31">
        <f>SUM(J10:J11)</f>
        <v>220281</v>
      </c>
      <c r="K12" s="229"/>
      <c r="L12" s="235" t="s">
        <v>2</v>
      </c>
      <c r="M12" s="31">
        <f>SUM(M10:M11)</f>
        <v>177938</v>
      </c>
    </row>
    <row r="13" spans="1:13" s="25" customFormat="1" ht="12.75" customHeight="1" thickTop="1">
      <c r="A13" s="43"/>
      <c r="B13" s="229"/>
      <c r="C13" s="229"/>
      <c r="D13" s="232"/>
      <c r="E13" s="229"/>
      <c r="F13" s="229"/>
      <c r="G13" s="232"/>
      <c r="H13" s="229"/>
      <c r="I13" s="229"/>
      <c r="J13" s="232"/>
      <c r="K13" s="229"/>
      <c r="L13" s="229"/>
      <c r="M13" s="232"/>
    </row>
    <row r="14" spans="1:13" s="233" customFormat="1" ht="12.75" customHeight="1">
      <c r="A14" s="228" t="s">
        <v>50</v>
      </c>
      <c r="B14" s="229"/>
      <c r="C14" s="230"/>
      <c r="D14" s="231"/>
      <c r="E14" s="229"/>
      <c r="F14" s="230"/>
      <c r="G14" s="231"/>
      <c r="H14" s="229"/>
      <c r="I14" s="230"/>
      <c r="J14" s="231"/>
      <c r="K14" s="229"/>
      <c r="L14" s="230"/>
      <c r="M14" s="231"/>
    </row>
    <row r="15" spans="1:13" s="27" customFormat="1" ht="12.75" customHeight="1">
      <c r="A15" s="43" t="s">
        <v>52</v>
      </c>
      <c r="B15" s="229"/>
      <c r="C15" s="229" t="s">
        <v>3</v>
      </c>
      <c r="D15" s="26">
        <v>205721162</v>
      </c>
      <c r="E15" s="229"/>
      <c r="F15" s="229" t="s">
        <v>3</v>
      </c>
      <c r="G15" s="26">
        <v>202238122</v>
      </c>
      <c r="H15" s="229"/>
      <c r="I15" s="229" t="s">
        <v>3</v>
      </c>
      <c r="J15" s="26">
        <v>204767261</v>
      </c>
      <c r="K15" s="229"/>
      <c r="L15" s="229" t="s">
        <v>3</v>
      </c>
      <c r="M15" s="26">
        <v>201029196</v>
      </c>
    </row>
    <row r="16" spans="1:13" s="27" customFormat="1" ht="9">
      <c r="A16" s="234" t="s">
        <v>175</v>
      </c>
      <c r="B16" s="229"/>
      <c r="C16" s="229" t="s">
        <v>3</v>
      </c>
      <c r="D16" s="26">
        <v>746043</v>
      </c>
      <c r="E16" s="229"/>
      <c r="F16" s="229" t="s">
        <v>3</v>
      </c>
      <c r="G16" s="26">
        <v>2146473</v>
      </c>
      <c r="H16" s="229"/>
      <c r="I16" s="229" t="s">
        <v>3</v>
      </c>
      <c r="J16" s="26">
        <v>796090</v>
      </c>
      <c r="K16" s="229"/>
      <c r="L16" s="229" t="s">
        <v>3</v>
      </c>
      <c r="M16" s="26">
        <v>2000005</v>
      </c>
    </row>
    <row r="17" spans="1:13" s="27" customFormat="1" ht="9">
      <c r="A17" s="234" t="s">
        <v>51</v>
      </c>
      <c r="B17" s="229"/>
      <c r="C17" s="229"/>
      <c r="D17" s="26">
        <v>1661705</v>
      </c>
      <c r="E17" s="229"/>
      <c r="F17" s="229"/>
      <c r="G17" s="26">
        <v>3516893</v>
      </c>
      <c r="H17" s="229"/>
      <c r="I17" s="229"/>
      <c r="J17" s="26">
        <v>1940970</v>
      </c>
      <c r="K17" s="229"/>
      <c r="L17" s="229"/>
      <c r="M17" s="26">
        <v>3609906</v>
      </c>
    </row>
    <row r="18" spans="1:13" s="27" customFormat="1" ht="9">
      <c r="A18" s="234" t="s">
        <v>100</v>
      </c>
      <c r="B18" s="229"/>
      <c r="C18" s="229"/>
      <c r="D18" s="26">
        <v>200559</v>
      </c>
      <c r="E18" s="229"/>
      <c r="F18" s="229"/>
      <c r="G18" s="26">
        <v>295951</v>
      </c>
      <c r="H18" s="229"/>
      <c r="I18" s="229"/>
      <c r="J18" s="26">
        <v>243716</v>
      </c>
      <c r="K18" s="229"/>
      <c r="L18" s="229"/>
      <c r="M18" s="26">
        <v>269223</v>
      </c>
    </row>
    <row r="19" spans="1:13" s="27" customFormat="1" ht="9.5" thickBot="1">
      <c r="A19" s="43" t="s">
        <v>53</v>
      </c>
      <c r="B19" s="229"/>
      <c r="C19" s="235" t="s">
        <v>2</v>
      </c>
      <c r="D19" s="31">
        <f>SUM(D15:D18)</f>
        <v>208329469</v>
      </c>
      <c r="E19" s="229"/>
      <c r="F19" s="235" t="s">
        <v>2</v>
      </c>
      <c r="G19" s="31">
        <f>SUM(G15:G18)</f>
        <v>208197439</v>
      </c>
      <c r="H19" s="229"/>
      <c r="I19" s="235" t="s">
        <v>2</v>
      </c>
      <c r="J19" s="31">
        <f>SUM(J15:J18)</f>
        <v>207748037</v>
      </c>
      <c r="K19" s="229"/>
      <c r="L19" s="235" t="s">
        <v>2</v>
      </c>
      <c r="M19" s="31">
        <f>SUM(M15:M18)</f>
        <v>206908330</v>
      </c>
    </row>
    <row r="20" spans="1:13" s="25" customFormat="1" ht="9.5" thickTop="1">
      <c r="A20" s="43"/>
      <c r="B20" s="229"/>
      <c r="C20" s="229"/>
      <c r="D20" s="232"/>
      <c r="E20" s="229"/>
      <c r="F20" s="229"/>
      <c r="G20" s="232"/>
      <c r="H20" s="229"/>
      <c r="I20" s="229"/>
      <c r="J20" s="232"/>
      <c r="K20" s="229"/>
      <c r="L20" s="229"/>
      <c r="M20" s="232"/>
    </row>
    <row r="21" spans="1:13" s="25" customFormat="1" ht="9.5" thickBot="1">
      <c r="A21" s="236" t="s">
        <v>54</v>
      </c>
      <c r="B21" s="229"/>
      <c r="C21" s="237" t="s">
        <v>2</v>
      </c>
      <c r="D21" s="238">
        <f>(D10*1000)/D15</f>
        <v>0.33580891400953683</v>
      </c>
      <c r="E21" s="229"/>
      <c r="F21" s="237" t="s">
        <v>2</v>
      </c>
      <c r="G21" s="238">
        <f>(G10*1000)/G15</f>
        <v>0.27078475343041408</v>
      </c>
      <c r="H21" s="229"/>
      <c r="I21" s="237" t="s">
        <v>2</v>
      </c>
      <c r="J21" s="238">
        <f>(J10*1000)/J15</f>
        <v>1.0763048688725685</v>
      </c>
      <c r="K21" s="229"/>
      <c r="L21" s="237" t="s">
        <v>2</v>
      </c>
      <c r="M21" s="238">
        <f>(M10*1000)/M15</f>
        <v>0.88513511241421872</v>
      </c>
    </row>
    <row r="22" spans="1:13" s="25" customFormat="1" ht="10" thickTop="1" thickBot="1">
      <c r="A22" s="236" t="s">
        <v>55</v>
      </c>
      <c r="B22" s="229"/>
      <c r="C22" s="237" t="s">
        <v>2</v>
      </c>
      <c r="D22" s="238">
        <f>(D10*1000)/D19</f>
        <v>0.3316045508664931</v>
      </c>
      <c r="E22" s="229"/>
      <c r="F22" s="237" t="s">
        <v>2</v>
      </c>
      <c r="G22" s="238">
        <f>(G10*1000)/G19</f>
        <v>0.26303397516815757</v>
      </c>
      <c r="H22" s="229"/>
      <c r="I22" s="237" t="s">
        <v>2</v>
      </c>
      <c r="J22" s="238">
        <f>(J10*1000)/J19</f>
        <v>1.0608620094927781</v>
      </c>
      <c r="K22" s="229"/>
      <c r="L22" s="237" t="s">
        <v>2</v>
      </c>
      <c r="M22" s="238">
        <f>(M10*1000)/M19</f>
        <v>0.85998470917048142</v>
      </c>
    </row>
    <row r="23" spans="1:13" ht="14.5" thickTop="1"/>
  </sheetData>
  <mergeCells count="6">
    <mergeCell ref="F7:G7"/>
    <mergeCell ref="C6:G6"/>
    <mergeCell ref="C7:D7"/>
    <mergeCell ref="I6:M6"/>
    <mergeCell ref="I7:J7"/>
    <mergeCell ref="L7:M7"/>
  </mergeCells>
  <hyperlinks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Select Financial Results QTD</vt:lpstr>
      <vt:lpstr>Income Statement</vt:lpstr>
      <vt:lpstr>Non GAAP 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Rev by Asset Class QTD</vt:lpstr>
      <vt:lpstr>Fees per Million QTD</vt:lpstr>
      <vt:lpstr>Average Daily Volume QTD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Abigail Onyile</cp:lastModifiedBy>
  <dcterms:created xsi:type="dcterms:W3CDTF">2015-06-05T18:17:20Z</dcterms:created>
  <dcterms:modified xsi:type="dcterms:W3CDTF">2022-10-24T20:53:54Z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